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5" windowWidth="14805" windowHeight="7830" activeTab="3"/>
  </bookViews>
  <sheets>
    <sheet name="სულ ხარჯვა" sheetId="1" r:id="rId1"/>
    <sheet name="პაციენტი" sheetId="2" r:id="rId2"/>
    <sheet name="დანამატი" sheetId="3" r:id="rId3"/>
    <sheet name="ბენეფიციარები-რეგიონებით" sheetId="4" r:id="rId4"/>
    <sheet name="Sheet2" sheetId="5" r:id="rId5"/>
  </sheets>
  <calcPr calcId="145621" calcMode="manual"/>
</workbook>
</file>

<file path=xl/calcChain.xml><?xml version="1.0" encoding="utf-8"?>
<calcChain xmlns="http://schemas.openxmlformats.org/spreadsheetml/2006/main">
  <c r="C81" i="1" l="1"/>
  <c r="C75" i="1"/>
  <c r="C66" i="1"/>
  <c r="C60" i="1"/>
  <c r="C54" i="1"/>
  <c r="C45" i="1"/>
  <c r="C39" i="1"/>
  <c r="C34" i="1"/>
  <c r="C26" i="1"/>
  <c r="C14" i="1"/>
  <c r="C85" i="1" s="1"/>
  <c r="D88" i="1" l="1"/>
  <c r="V85" i="1"/>
  <c r="W83" i="1"/>
  <c r="W80" i="1"/>
  <c r="W79" i="1"/>
  <c r="W78" i="1"/>
  <c r="W77" i="1"/>
  <c r="W74" i="1"/>
  <c r="W73" i="1"/>
  <c r="W72" i="1"/>
  <c r="W71" i="1"/>
  <c r="W70" i="1"/>
  <c r="W69" i="1"/>
  <c r="W68" i="1"/>
  <c r="W65" i="1"/>
  <c r="W64" i="1"/>
  <c r="W63" i="1"/>
  <c r="W62" i="1"/>
  <c r="W59" i="1"/>
  <c r="W58" i="1"/>
  <c r="W57" i="1"/>
  <c r="W56" i="1"/>
  <c r="W53" i="1"/>
  <c r="W52" i="1"/>
  <c r="W51" i="1"/>
  <c r="W50" i="1"/>
  <c r="W49" i="1"/>
  <c r="W48" i="1"/>
  <c r="W47" i="1"/>
  <c r="W44" i="1"/>
  <c r="W43" i="1"/>
  <c r="W42" i="1"/>
  <c r="W41" i="1"/>
  <c r="W38" i="1"/>
  <c r="W37" i="1"/>
  <c r="W36" i="1"/>
  <c r="W33" i="1"/>
  <c r="W32" i="1"/>
  <c r="W31" i="1"/>
  <c r="W30" i="1"/>
  <c r="W29" i="1"/>
  <c r="W28" i="1"/>
  <c r="W25" i="1"/>
  <c r="W24" i="1"/>
  <c r="W23" i="1"/>
  <c r="W22" i="1"/>
  <c r="W21" i="1"/>
  <c r="W20" i="1"/>
  <c r="W19" i="1"/>
  <c r="W18" i="1"/>
  <c r="W17" i="1"/>
  <c r="W16" i="1"/>
  <c r="W13" i="1"/>
  <c r="W12" i="1"/>
  <c r="W11" i="1"/>
  <c r="W10" i="1"/>
  <c r="W9" i="1"/>
  <c r="W8" i="1"/>
  <c r="W7" i="1"/>
  <c r="W6" i="1"/>
  <c r="W5" i="1"/>
  <c r="W4" i="1"/>
  <c r="W3" i="1"/>
  <c r="T85" i="1"/>
  <c r="U83" i="1"/>
  <c r="U80" i="1"/>
  <c r="U79" i="1"/>
  <c r="U78" i="1"/>
  <c r="U77" i="1"/>
  <c r="U74" i="1"/>
  <c r="U73" i="1"/>
  <c r="U72" i="1"/>
  <c r="U71" i="1"/>
  <c r="U70" i="1"/>
  <c r="U69" i="1"/>
  <c r="U68" i="1"/>
  <c r="U65" i="1"/>
  <c r="U64" i="1"/>
  <c r="U63" i="1"/>
  <c r="U62" i="1"/>
  <c r="U59" i="1"/>
  <c r="U58" i="1"/>
  <c r="U57" i="1"/>
  <c r="U56" i="1"/>
  <c r="U53" i="1"/>
  <c r="U52" i="1"/>
  <c r="U51" i="1"/>
  <c r="U50" i="1"/>
  <c r="U49" i="1"/>
  <c r="U48" i="1"/>
  <c r="U47" i="1"/>
  <c r="U44" i="1"/>
  <c r="U43" i="1"/>
  <c r="U42" i="1"/>
  <c r="U41" i="1"/>
  <c r="U38" i="1"/>
  <c r="U37" i="1"/>
  <c r="U36" i="1"/>
  <c r="U33" i="1"/>
  <c r="U32" i="1"/>
  <c r="U31" i="1"/>
  <c r="U30" i="1"/>
  <c r="U29" i="1"/>
  <c r="U28" i="1"/>
  <c r="U25" i="1"/>
  <c r="U24" i="1"/>
  <c r="U23" i="1"/>
  <c r="U22" i="1"/>
  <c r="U21" i="1"/>
  <c r="U20" i="1"/>
  <c r="U19" i="1"/>
  <c r="U18" i="1"/>
  <c r="U17" i="1"/>
  <c r="U16" i="1"/>
  <c r="U13" i="1"/>
  <c r="U12" i="1"/>
  <c r="U11" i="1"/>
  <c r="U10" i="1"/>
  <c r="U9" i="1"/>
  <c r="U8" i="1"/>
  <c r="U7" i="1"/>
  <c r="U6" i="1"/>
  <c r="U5" i="1"/>
  <c r="U4" i="1"/>
  <c r="U3" i="1"/>
  <c r="R85" i="1"/>
  <c r="S83" i="1"/>
  <c r="S80" i="1"/>
  <c r="S79" i="1"/>
  <c r="S78" i="1"/>
  <c r="S77" i="1"/>
  <c r="S74" i="1"/>
  <c r="S73" i="1"/>
  <c r="S72" i="1"/>
  <c r="S71" i="1"/>
  <c r="S70" i="1"/>
  <c r="S69" i="1"/>
  <c r="S68" i="1"/>
  <c r="S65" i="1"/>
  <c r="S64" i="1"/>
  <c r="S63" i="1"/>
  <c r="S62" i="1"/>
  <c r="S59" i="1"/>
  <c r="S58" i="1"/>
  <c r="S57" i="1"/>
  <c r="S56" i="1"/>
  <c r="S53" i="1"/>
  <c r="S52" i="1"/>
  <c r="S51" i="1"/>
  <c r="S50" i="1"/>
  <c r="S49" i="1"/>
  <c r="S48" i="1"/>
  <c r="S47" i="1"/>
  <c r="S44" i="1"/>
  <c r="S43" i="1"/>
  <c r="S42" i="1"/>
  <c r="S41" i="1"/>
  <c r="S38" i="1"/>
  <c r="S37" i="1"/>
  <c r="S36" i="1"/>
  <c r="S33" i="1"/>
  <c r="S32" i="1"/>
  <c r="S31" i="1"/>
  <c r="S30" i="1"/>
  <c r="S29" i="1"/>
  <c r="S28" i="1"/>
  <c r="S25" i="1"/>
  <c r="S24" i="1"/>
  <c r="S23" i="1"/>
  <c r="S22" i="1"/>
  <c r="S21" i="1"/>
  <c r="S20" i="1"/>
  <c r="S19" i="1"/>
  <c r="S18" i="1"/>
  <c r="S17" i="1"/>
  <c r="S16" i="1"/>
  <c r="S13" i="1"/>
  <c r="S12" i="1"/>
  <c r="S11" i="1"/>
  <c r="S10" i="1"/>
  <c r="S9" i="1"/>
  <c r="S8" i="1"/>
  <c r="S7" i="1"/>
  <c r="S6" i="1"/>
  <c r="S5" i="1"/>
  <c r="S4" i="1"/>
  <c r="S3" i="1"/>
  <c r="Q28" i="1"/>
  <c r="Q29" i="1"/>
  <c r="Q30" i="1"/>
  <c r="Q31" i="1"/>
  <c r="P85" i="1"/>
  <c r="Q83" i="1"/>
  <c r="Q80" i="1"/>
  <c r="Q79" i="1"/>
  <c r="Q78" i="1"/>
  <c r="Q77" i="1"/>
  <c r="Q74" i="1"/>
  <c r="Q73" i="1"/>
  <c r="Q72" i="1"/>
  <c r="Q71" i="1"/>
  <c r="Q70" i="1"/>
  <c r="Q69" i="1"/>
  <c r="Q68" i="1"/>
  <c r="Q65" i="1"/>
  <c r="Q64" i="1"/>
  <c r="Q63" i="1"/>
  <c r="Q62" i="1"/>
  <c r="Q59" i="1"/>
  <c r="Q58" i="1"/>
  <c r="Q57" i="1"/>
  <c r="Q56" i="1"/>
  <c r="Q53" i="1"/>
  <c r="Q52" i="1"/>
  <c r="Q51" i="1"/>
  <c r="Q50" i="1"/>
  <c r="Q49" i="1"/>
  <c r="Q48" i="1"/>
  <c r="Q47" i="1"/>
  <c r="Q44" i="1"/>
  <c r="Q43" i="1"/>
  <c r="Q42" i="1"/>
  <c r="Q41" i="1"/>
  <c r="Q38" i="1"/>
  <c r="Q37" i="1"/>
  <c r="Q36" i="1"/>
  <c r="Q33" i="1"/>
  <c r="Q32" i="1"/>
  <c r="Q25" i="1"/>
  <c r="Q24" i="1"/>
  <c r="Q23" i="1"/>
  <c r="Q22" i="1"/>
  <c r="Q21" i="1"/>
  <c r="Q20" i="1"/>
  <c r="Q19" i="1"/>
  <c r="Q18" i="1"/>
  <c r="Q17" i="1"/>
  <c r="Q16" i="1"/>
  <c r="Q13" i="1"/>
  <c r="Q12" i="1"/>
  <c r="Q11" i="1"/>
  <c r="Q10" i="1"/>
  <c r="Q9" i="1"/>
  <c r="Q8" i="1"/>
  <c r="Q7" i="1"/>
  <c r="Q6" i="1"/>
  <c r="Q5" i="1"/>
  <c r="Q4" i="1"/>
  <c r="Q3" i="1"/>
  <c r="W85" i="1" l="1"/>
  <c r="U85" i="1"/>
  <c r="S85" i="1"/>
  <c r="Q85" i="1"/>
  <c r="H85" i="1"/>
  <c r="J85" i="1"/>
  <c r="L85" i="1"/>
  <c r="N85" i="1"/>
  <c r="O4" i="1"/>
  <c r="O5" i="1"/>
  <c r="O85" i="1" s="1"/>
  <c r="O6" i="1"/>
  <c r="O7" i="1"/>
  <c r="O8" i="1"/>
  <c r="O9" i="1"/>
  <c r="O10" i="1"/>
  <c r="O11" i="1"/>
  <c r="O12" i="1"/>
  <c r="O13" i="1"/>
  <c r="O16" i="1"/>
  <c r="O17" i="1"/>
  <c r="O18" i="1"/>
  <c r="O19" i="1"/>
  <c r="O20" i="1"/>
  <c r="O21" i="1"/>
  <c r="O22" i="1"/>
  <c r="O23" i="1"/>
  <c r="O24" i="1"/>
  <c r="O25" i="1"/>
  <c r="O28" i="1"/>
  <c r="O29" i="1"/>
  <c r="O30" i="1"/>
  <c r="O31" i="1"/>
  <c r="O32" i="1"/>
  <c r="O33" i="1"/>
  <c r="O36" i="1"/>
  <c r="O37" i="1"/>
  <c r="O38" i="1"/>
  <c r="O41" i="1"/>
  <c r="O42" i="1"/>
  <c r="O43" i="1"/>
  <c r="O44" i="1"/>
  <c r="O47" i="1"/>
  <c r="O48" i="1"/>
  <c r="O49" i="1"/>
  <c r="O50" i="1"/>
  <c r="O51" i="1"/>
  <c r="O52" i="1"/>
  <c r="O53" i="1"/>
  <c r="O56" i="1"/>
  <c r="O57" i="1"/>
  <c r="O58" i="1"/>
  <c r="O59" i="1"/>
  <c r="O62" i="1"/>
  <c r="O63" i="1"/>
  <c r="O64" i="1"/>
  <c r="O65" i="1"/>
  <c r="O68" i="1"/>
  <c r="O69" i="1"/>
  <c r="O70" i="1"/>
  <c r="O71" i="1"/>
  <c r="O72" i="1"/>
  <c r="O73" i="1"/>
  <c r="O74" i="1"/>
  <c r="O77" i="1"/>
  <c r="O78" i="1"/>
  <c r="O79" i="1"/>
  <c r="O80" i="1"/>
  <c r="O83" i="1"/>
  <c r="O3" i="1"/>
  <c r="M4" i="1"/>
  <c r="M85" i="1" s="1"/>
  <c r="M5" i="1"/>
  <c r="M6" i="1"/>
  <c r="M7" i="1"/>
  <c r="M8" i="1"/>
  <c r="M9" i="1"/>
  <c r="M10" i="1"/>
  <c r="M11" i="1"/>
  <c r="M12" i="1"/>
  <c r="M13" i="1"/>
  <c r="M16" i="1"/>
  <c r="M17" i="1"/>
  <c r="M18" i="1"/>
  <c r="M19" i="1"/>
  <c r="M20" i="1"/>
  <c r="M21" i="1"/>
  <c r="M22" i="1"/>
  <c r="M23" i="1"/>
  <c r="M24" i="1"/>
  <c r="M25" i="1"/>
  <c r="M28" i="1"/>
  <c r="M29" i="1"/>
  <c r="M30" i="1"/>
  <c r="M31" i="1"/>
  <c r="M32" i="1"/>
  <c r="M33" i="1"/>
  <c r="M36" i="1"/>
  <c r="M37" i="1"/>
  <c r="M38" i="1"/>
  <c r="M41" i="1"/>
  <c r="M42" i="1"/>
  <c r="M43" i="1"/>
  <c r="M44" i="1"/>
  <c r="M47" i="1"/>
  <c r="M48" i="1"/>
  <c r="M49" i="1"/>
  <c r="M50" i="1"/>
  <c r="M51" i="1"/>
  <c r="M52" i="1"/>
  <c r="M53" i="1"/>
  <c r="M56" i="1"/>
  <c r="M57" i="1"/>
  <c r="M58" i="1"/>
  <c r="M59" i="1"/>
  <c r="M62" i="1"/>
  <c r="M63" i="1"/>
  <c r="M64" i="1"/>
  <c r="M65" i="1"/>
  <c r="M68" i="1"/>
  <c r="M69" i="1"/>
  <c r="M70" i="1"/>
  <c r="M71" i="1"/>
  <c r="M72" i="1"/>
  <c r="M73" i="1"/>
  <c r="M74" i="1"/>
  <c r="M77" i="1"/>
  <c r="M78" i="1"/>
  <c r="M79" i="1"/>
  <c r="M80" i="1"/>
  <c r="M83" i="1"/>
  <c r="M3" i="1"/>
  <c r="K4" i="1"/>
  <c r="K85" i="1" s="1"/>
  <c r="K5" i="1"/>
  <c r="K6" i="1"/>
  <c r="K7" i="1"/>
  <c r="K8" i="1"/>
  <c r="K9" i="1"/>
  <c r="K10" i="1"/>
  <c r="K11" i="1"/>
  <c r="K12" i="1"/>
  <c r="K13" i="1"/>
  <c r="K16" i="1"/>
  <c r="K17" i="1"/>
  <c r="K18" i="1"/>
  <c r="K19" i="1"/>
  <c r="K20" i="1"/>
  <c r="K21" i="1"/>
  <c r="K22" i="1"/>
  <c r="K23" i="1"/>
  <c r="K24" i="1"/>
  <c r="K25" i="1"/>
  <c r="K28" i="1"/>
  <c r="K29" i="1"/>
  <c r="K30" i="1"/>
  <c r="K31" i="1"/>
  <c r="K32" i="1"/>
  <c r="K33" i="1"/>
  <c r="K36" i="1"/>
  <c r="K37" i="1"/>
  <c r="K38" i="1"/>
  <c r="K41" i="1"/>
  <c r="K42" i="1"/>
  <c r="K43" i="1"/>
  <c r="K44" i="1"/>
  <c r="K47" i="1"/>
  <c r="K48" i="1"/>
  <c r="K49" i="1"/>
  <c r="K50" i="1"/>
  <c r="K51" i="1"/>
  <c r="K52" i="1"/>
  <c r="K53" i="1"/>
  <c r="K56" i="1"/>
  <c r="K57" i="1"/>
  <c r="K58" i="1"/>
  <c r="K59" i="1"/>
  <c r="K62" i="1"/>
  <c r="K63" i="1"/>
  <c r="K64" i="1"/>
  <c r="K65" i="1"/>
  <c r="K68" i="1"/>
  <c r="K69" i="1"/>
  <c r="K70" i="1"/>
  <c r="K71" i="1"/>
  <c r="K72" i="1"/>
  <c r="K73" i="1"/>
  <c r="K74" i="1"/>
  <c r="K77" i="1"/>
  <c r="K78" i="1"/>
  <c r="K79" i="1"/>
  <c r="K80" i="1"/>
  <c r="K83" i="1"/>
  <c r="K3" i="1"/>
  <c r="I16" i="1"/>
  <c r="I17" i="1"/>
  <c r="I18" i="1"/>
  <c r="I19" i="1"/>
  <c r="I20" i="1"/>
  <c r="I21" i="1"/>
  <c r="I22" i="1"/>
  <c r="I23" i="1"/>
  <c r="I24" i="1"/>
  <c r="I25" i="1"/>
  <c r="I28" i="1"/>
  <c r="I29" i="1"/>
  <c r="I30" i="1"/>
  <c r="I31" i="1"/>
  <c r="I32" i="1"/>
  <c r="I33" i="1"/>
  <c r="I36" i="1"/>
  <c r="I37" i="1"/>
  <c r="I38" i="1"/>
  <c r="I41" i="1"/>
  <c r="I42" i="1"/>
  <c r="I43" i="1"/>
  <c r="I44" i="1"/>
  <c r="I47" i="1"/>
  <c r="I48" i="1"/>
  <c r="I49" i="1"/>
  <c r="I50" i="1"/>
  <c r="I51" i="1"/>
  <c r="I52" i="1"/>
  <c r="I53" i="1"/>
  <c r="I56" i="1"/>
  <c r="I57" i="1"/>
  <c r="I58" i="1"/>
  <c r="I59" i="1"/>
  <c r="I62" i="1"/>
  <c r="I63" i="1"/>
  <c r="I64" i="1"/>
  <c r="I65" i="1"/>
  <c r="I68" i="1"/>
  <c r="I69" i="1"/>
  <c r="I70" i="1"/>
  <c r="I71" i="1"/>
  <c r="I72" i="1"/>
  <c r="I73" i="1"/>
  <c r="I74" i="1"/>
  <c r="I77" i="1"/>
  <c r="I78" i="1"/>
  <c r="I79" i="1"/>
  <c r="I80" i="1"/>
  <c r="I83" i="1"/>
  <c r="I4" i="1"/>
  <c r="I85" i="1" s="1"/>
  <c r="D89" i="1" s="1"/>
  <c r="I5" i="1"/>
  <c r="I6" i="1"/>
  <c r="I7" i="1"/>
  <c r="I8" i="1"/>
  <c r="I9" i="1"/>
  <c r="I10" i="1"/>
  <c r="I11" i="1"/>
  <c r="I12" i="1"/>
  <c r="I13" i="1"/>
  <c r="I3" i="1"/>
  <c r="G85" i="1" l="1"/>
  <c r="E85" i="1"/>
  <c r="F85" i="1"/>
  <c r="D85" i="1"/>
</calcChain>
</file>

<file path=xl/sharedStrings.xml><?xml version="1.0" encoding="utf-8"?>
<sst xmlns="http://schemas.openxmlformats.org/spreadsheetml/2006/main" count="191" uniqueCount="91">
  <si>
    <t xml:space="preserve">ქუთაისი, შ.პ.ს N  4 “აფთიქი“ </t>
  </si>
  <si>
    <t>ხარაგაულის  შ.პ.ს  „  ფარმაცია“</t>
  </si>
  <si>
    <t>ხონი  შ.პ.ს  ‘ფარმაცია“</t>
  </si>
  <si>
    <t>საჩხერე  ს.პ.ს  „  ფარმა-სპექტრი“</t>
  </si>
  <si>
    <t>ბაღდათი  შ.პ.ს  „  ლენ“</t>
  </si>
  <si>
    <t>იმერეთი</t>
  </si>
  <si>
    <t>პაციენტის რაოდენობა</t>
  </si>
  <si>
    <t>გაცემული მიკროელემენტების რაოდენობა</t>
  </si>
  <si>
    <t>წყალტუბო  შ.პ.ს „ ფარმა 2008“</t>
  </si>
  <si>
    <t>ზესტაფონი შ.პ.ს „ფფარმაცია“</t>
  </si>
  <si>
    <t>შ.პ.ს „ფარმაცია-  ვანი“</t>
  </si>
  <si>
    <t>შ.პ.ს  „ჭიათურის    ცენტრალური  აფთიაქი“</t>
  </si>
  <si>
    <t>თერჯოლა  შ.პ.ს  „ კოლხეთი 2000“</t>
  </si>
  <si>
    <t>ი/მ  რუსუდანი  კაციტაძე,  ტყიბული</t>
  </si>
  <si>
    <t>შ.პ.ს  „  ზუგდიდის  ფარმაცია“სათაო  აფთიაქი</t>
  </si>
  <si>
    <t>შ.პ.ს  ზუგდიდის N2  აფთიაქი</t>
  </si>
  <si>
    <t>შ.პ.ს ფოთის N1  აფთიაქი</t>
  </si>
  <si>
    <t>შ.პ.ს მარტვილის  აფთიაქი</t>
  </si>
  <si>
    <t>სენაკი ს.პ.ს   „გოგინავა“</t>
  </si>
  <si>
    <t>შ.პ.ს  „ ქეთი  2014“  ჩხოროწყუ“</t>
  </si>
  <si>
    <t>შ.პ.ს წალენჯიხის  აფთიაქი „  წალენჯიხა</t>
  </si>
  <si>
    <t>შ.პ.ს  ხობის  აფთიაქი „ავიცენა“</t>
  </si>
  <si>
    <t>შ.პ.ს  ფარმალაენი(აბაშა)</t>
  </si>
  <si>
    <t>ი/მ „ნათელა  ჯაფარიძე“მესტია</t>
  </si>
  <si>
    <t>სამეგრელო</t>
  </si>
  <si>
    <t>შ.პ.ს „ვიტაფარმი  პლუსი“</t>
  </si>
  <si>
    <t>შ.პ.ს „  ხელვაჩაურის  აფთიაქი“</t>
  </si>
  <si>
    <t>შ.პ.ს „ ხულოს აფთიაქი“</t>
  </si>
  <si>
    <t>შ.პ.ს  „ შუახევის  აფთიაქი“(დაბა  შუახევი)</t>
  </si>
  <si>
    <t>შ.პ.ს „ალიფარმი“  (დაბა ქედა)</t>
  </si>
  <si>
    <t>ქობულეთის  შ.პ.ს „  ჰიპოკრატე  96“</t>
  </si>
  <si>
    <t>აჭარა</t>
  </si>
  <si>
    <t>შ.პ.ს ‘პანაცეა“ სათაო  აფთიაქი  ოზურგეთი</t>
  </si>
  <si>
    <t>შ.პ.ს „ალიანსი 91“   ჩოხატაური</t>
  </si>
  <si>
    <t>შ.პ.ს“ნევრონი“  ლანჩხუთი</t>
  </si>
  <si>
    <t>გურია</t>
  </si>
  <si>
    <t>შ.პ.ს“  ამბროლაურის  აფთიაქი“</t>
  </si>
  <si>
    <t>შ.პ.ს  „  ფარმაცია“  ცაგერის  აფთიაქი</t>
  </si>
  <si>
    <t>შ.პ.ს  „  ონის  აფთიაქი“</t>
  </si>
  <si>
    <t>შ.პ.ს  „ ლენტეხის  აფთიაქი“</t>
  </si>
  <si>
    <t>რაჭა-  ლეჩხუმი</t>
  </si>
  <si>
    <t>რუსთავის  შ.პ.ს ‘N1  აფთიაქი“</t>
  </si>
  <si>
    <t>შ.პ.ს  „  მარნეულის  აფთიაქი“</t>
  </si>
  <si>
    <t>ი.მ ლალი  გურგენიძე(ბოლნისი)</t>
  </si>
  <si>
    <t>შ.პ.ს  „აფთიაქი  დმანისი“</t>
  </si>
  <si>
    <t>შ.პ.ს  „აფთიაქი ლინა“   თეთრი  წყარო</t>
  </si>
  <si>
    <t>გარდაბანი  ი/მ „  თარლან  ზეინალოვა“</t>
  </si>
  <si>
    <t>ი/მ „ ნინო  ნარუოშვილი“(წალკა)</t>
  </si>
  <si>
    <t>შ.პ.ს  „  მედფარმა პლუსი“ გორი</t>
  </si>
  <si>
    <t>ქვემო ქართლი</t>
  </si>
  <si>
    <t>ი/მ  დავით  გელაშვილი“  ხაშური</t>
  </si>
  <si>
    <t xml:space="preserve">კასპის  შ.პ.ს „ ბელადონა“ </t>
  </si>
  <si>
    <t>შ.პ.ს „ ზ.  ფანასკერტელი  ქარელის  აფთიაქი“</t>
  </si>
  <si>
    <t>შიდა ქართლი</t>
  </si>
  <si>
    <t>შ.პ.ს  „ქინაქინა“ მცხეთის  აფთიაქი</t>
  </si>
  <si>
    <t>შ.პ.ს „ნიმფა“  დუშეთი</t>
  </si>
  <si>
    <t>შ.პ.ს  „  პანაცია“(ყაზბეგი)</t>
  </si>
  <si>
    <t>შ.პ.ს  რეგიონალური  ჯანდაცვის  ცენტრი</t>
  </si>
  <si>
    <t>მცხეთა - მთიანეთი</t>
  </si>
  <si>
    <t>შ.პ.ს „ იმედი-  თელავი“</t>
  </si>
  <si>
    <t>შ.პ.ს“ ცენტრალური“ ახმეტის  აფთიაქი</t>
  </si>
  <si>
    <t>შ.პ.ს”G.G” გურჯაანი</t>
  </si>
  <si>
    <t>შ.პ.ს „სალბუნი ფარმა“ დედოფლისწყარო</t>
  </si>
  <si>
    <t>შ.პ.ს ჯეო  ჰოსპიტალი.საგარეჯოს სამედიცინო  ცენტრი</t>
  </si>
  <si>
    <t>შ.პ.ს  არქიმედეს  კლინიკა  სიღნაღი</t>
  </si>
  <si>
    <t>შ.პ.ს  ფარმაკონი  ლაგოდეხი</t>
  </si>
  <si>
    <t>კახეთი</t>
  </si>
  <si>
    <t>შ.პ.ს  „ ახალციხის  აფთიაქი“</t>
  </si>
  <si>
    <t>შ.პ.ს „ბორჯომის N1  აფთიაქი“</t>
  </si>
  <si>
    <t>შ.პ.ს „ფარმა  მელინე“  ახალქალაქის  აფთიაქი</t>
  </si>
  <si>
    <t>შ.პ.ს „ეთერი“ასპინზის  აფთიაქი</t>
  </si>
  <si>
    <t>შ.პ.ს  „მეფარმა  პლიუსი“(თბილისი. ძველი  თბილისის  რ-ი)</t>
  </si>
  <si>
    <t>სამცხე-  ჯავახეთი</t>
  </si>
  <si>
    <t>26.09.16-11.10.16</t>
  </si>
  <si>
    <t>11.10.16-21.10.16</t>
  </si>
  <si>
    <t>სულ</t>
  </si>
  <si>
    <t>პაციენტი</t>
  </si>
  <si>
    <t>გაცემული კოლოფი</t>
  </si>
  <si>
    <t>რეგიონი</t>
  </si>
  <si>
    <t>აფთიაქი</t>
  </si>
  <si>
    <t>22.10.16-03.11.16</t>
  </si>
  <si>
    <t>04.11.16-17.11.16</t>
  </si>
  <si>
    <t>18.11.16-02.12.16</t>
  </si>
  <si>
    <t>03.12.16-09.12.16</t>
  </si>
  <si>
    <t>დანამატი</t>
  </si>
  <si>
    <t>10.12.16-23.12.16</t>
  </si>
  <si>
    <t>24.12.16-17.01.17</t>
  </si>
  <si>
    <t>18.01.17-03.02.17</t>
  </si>
  <si>
    <t>03.02.17-22.02.17</t>
  </si>
  <si>
    <t>მოსალოდნელი ბენეფიციართა რაოდენობა</t>
  </si>
  <si>
    <t>თბილისი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</si>
</sst>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₾_-;\-* #,##0.00\ _₾_-;_-* &quot;-&quot;??\ _₾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sz val="8"/>
      <color theme="1"/>
      <name val="Calibri"/>
      <family val="2"/>
      <scheme val="minor"/>
    </font>
    <font>
      <u/>
      <sz val="11"/>
      <color rgb="FFFF0000"/>
      <name val="Sylfaen"/>
      <family val="1"/>
    </font>
    <font>
      <u/>
      <sz val="11"/>
      <color theme="1"/>
      <name val="Sylfaen"/>
      <family val="1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Sylfaen"/>
      <family val="1"/>
    </font>
    <font>
      <sz val="8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0" fontId="8" fillId="0" borderId="0" xfId="0" applyFont="1"/>
    <xf numFmtId="0" fontId="9" fillId="0" borderId="1" xfId="0" applyFont="1" applyBorder="1" applyAlignment="1">
      <alignment wrapText="1"/>
    </xf>
    <xf numFmtId="43" fontId="7" fillId="0" borderId="0" xfId="1" applyFont="1" applyAlignment="1">
      <alignment horizontal="center" vertical="center"/>
    </xf>
    <xf numFmtId="0" fontId="2" fillId="0" borderId="1" xfId="0" applyFont="1" applyBorder="1"/>
    <xf numFmtId="0" fontId="10" fillId="0" borderId="1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პაციენტი!$C$4</c:f>
              <c:strCache>
                <c:ptCount val="1"/>
                <c:pt idx="0">
                  <c:v>პაციენტი</c:v>
                </c:pt>
              </c:strCache>
            </c:strRef>
          </c:tx>
          <c:marker>
            <c:symbol val="none"/>
          </c:marker>
          <c:cat>
            <c:strRef>
              <c:f>პაციენტი!$D$3:$M$3</c:f>
              <c:strCache>
                <c:ptCount val="10"/>
                <c:pt idx="0">
                  <c:v>26.09.16-11.10.16</c:v>
                </c:pt>
                <c:pt idx="1">
                  <c:v>11.10.16-21.10.16</c:v>
                </c:pt>
                <c:pt idx="2">
                  <c:v>22.10.16-03.11.16</c:v>
                </c:pt>
                <c:pt idx="3">
                  <c:v>04.11.16-17.11.16</c:v>
                </c:pt>
                <c:pt idx="4">
                  <c:v>18.11.16-02.12.16</c:v>
                </c:pt>
                <c:pt idx="5">
                  <c:v>03.12.16-09.12.16</c:v>
                </c:pt>
                <c:pt idx="6">
                  <c:v>10.12.16-23.12.16</c:v>
                </c:pt>
                <c:pt idx="7">
                  <c:v>24.12.16-17.01.17</c:v>
                </c:pt>
                <c:pt idx="8">
                  <c:v>18.01.17-03.02.17</c:v>
                </c:pt>
                <c:pt idx="9">
                  <c:v>03.02.17-22.02.17</c:v>
                </c:pt>
              </c:strCache>
            </c:strRef>
          </c:cat>
          <c:val>
            <c:numRef>
              <c:f>პაციენტი!$D$4:$M$4</c:f>
              <c:numCache>
                <c:formatCode>General</c:formatCode>
                <c:ptCount val="10"/>
                <c:pt idx="0">
                  <c:v>236</c:v>
                </c:pt>
                <c:pt idx="1">
                  <c:v>169</c:v>
                </c:pt>
                <c:pt idx="2">
                  <c:v>99</c:v>
                </c:pt>
                <c:pt idx="3">
                  <c:v>57</c:v>
                </c:pt>
                <c:pt idx="4">
                  <c:v>39</c:v>
                </c:pt>
                <c:pt idx="5">
                  <c:v>28</c:v>
                </c:pt>
                <c:pt idx="6">
                  <c:v>37</c:v>
                </c:pt>
                <c:pt idx="7">
                  <c:v>43</c:v>
                </c:pt>
                <c:pt idx="8">
                  <c:v>30</c:v>
                </c:pt>
                <c:pt idx="9">
                  <c:v>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74272"/>
        <c:axId val="91977984"/>
      </c:lineChart>
      <c:catAx>
        <c:axId val="91974272"/>
        <c:scaling>
          <c:orientation val="minMax"/>
        </c:scaling>
        <c:delete val="0"/>
        <c:axPos val="b"/>
        <c:majorTickMark val="out"/>
        <c:minorTickMark val="none"/>
        <c:tickLblPos val="nextTo"/>
        <c:crossAx val="91977984"/>
        <c:crosses val="autoZero"/>
        <c:auto val="1"/>
        <c:lblAlgn val="ctr"/>
        <c:lblOffset val="100"/>
        <c:noMultiLvlLbl val="0"/>
      </c:catAx>
      <c:valAx>
        <c:axId val="919779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19742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დანამატი!$C$4</c:f>
              <c:strCache>
                <c:ptCount val="1"/>
                <c:pt idx="0">
                  <c:v>დანამატი</c:v>
                </c:pt>
              </c:strCache>
            </c:strRef>
          </c:tx>
          <c:marker>
            <c:symbol val="none"/>
          </c:marker>
          <c:cat>
            <c:strRef>
              <c:f>დანამატი!$D$3:$M$3</c:f>
              <c:strCache>
                <c:ptCount val="10"/>
                <c:pt idx="0">
                  <c:v>26.09.16-11.10.16</c:v>
                </c:pt>
                <c:pt idx="1">
                  <c:v>11.10.16-21.10.16</c:v>
                </c:pt>
                <c:pt idx="2">
                  <c:v>22.10.16-03.11.16</c:v>
                </c:pt>
                <c:pt idx="3">
                  <c:v>04.11.16-17.11.16</c:v>
                </c:pt>
                <c:pt idx="4">
                  <c:v>18.11.16-02.12.16</c:v>
                </c:pt>
                <c:pt idx="5">
                  <c:v>03.12.16-09.12.16</c:v>
                </c:pt>
                <c:pt idx="6">
                  <c:v>10.12.16-23.12.16</c:v>
                </c:pt>
                <c:pt idx="7">
                  <c:v>24.12.16-17.01.17</c:v>
                </c:pt>
                <c:pt idx="8">
                  <c:v>18.01.17-03.02.17</c:v>
                </c:pt>
                <c:pt idx="9">
                  <c:v>03.02.17-22.02.17</c:v>
                </c:pt>
              </c:strCache>
            </c:strRef>
          </c:cat>
          <c:val>
            <c:numRef>
              <c:f>დანამატი!$D$4:$M$4</c:f>
              <c:numCache>
                <c:formatCode>General</c:formatCode>
                <c:ptCount val="10"/>
                <c:pt idx="0">
                  <c:v>1416</c:v>
                </c:pt>
                <c:pt idx="1">
                  <c:v>1014</c:v>
                </c:pt>
                <c:pt idx="2">
                  <c:v>594</c:v>
                </c:pt>
                <c:pt idx="3">
                  <c:v>342</c:v>
                </c:pt>
                <c:pt idx="4">
                  <c:v>234</c:v>
                </c:pt>
                <c:pt idx="5">
                  <c:v>168</c:v>
                </c:pt>
                <c:pt idx="6">
                  <c:v>222</c:v>
                </c:pt>
                <c:pt idx="7">
                  <c:v>258</c:v>
                </c:pt>
                <c:pt idx="8">
                  <c:v>180</c:v>
                </c:pt>
                <c:pt idx="9">
                  <c:v>240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993152"/>
        <c:axId val="109015424"/>
      </c:lineChart>
      <c:catAx>
        <c:axId val="108993152"/>
        <c:scaling>
          <c:orientation val="minMax"/>
        </c:scaling>
        <c:delete val="0"/>
        <c:axPos val="b"/>
        <c:majorTickMark val="out"/>
        <c:minorTickMark val="none"/>
        <c:tickLblPos val="nextTo"/>
        <c:crossAx val="109015424"/>
        <c:crosses val="autoZero"/>
        <c:auto val="1"/>
        <c:lblAlgn val="ctr"/>
        <c:lblOffset val="100"/>
        <c:noMultiLvlLbl val="0"/>
      </c:catAx>
      <c:valAx>
        <c:axId val="1090154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89931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 w="114300" prst="artDeco"/>
            </a:sp3d>
          </c:spPr>
          <c:invertIfNegative val="0"/>
          <c:cat>
            <c:strRef>
              <c:f>'ბენეფიციარები-რეგიონებით'!$C$3:$M$3</c:f>
              <c:strCache>
                <c:ptCount val="11"/>
                <c:pt idx="0">
                  <c:v>იმერეთი</c:v>
                </c:pt>
                <c:pt idx="1">
                  <c:v>სამეგრელო</c:v>
                </c:pt>
                <c:pt idx="2">
                  <c:v>აჭარა</c:v>
                </c:pt>
                <c:pt idx="3">
                  <c:v>გურია</c:v>
                </c:pt>
                <c:pt idx="4">
                  <c:v>რაჭა-  ლეჩხუმი</c:v>
                </c:pt>
                <c:pt idx="5">
                  <c:v>ქვემო ქართლი</c:v>
                </c:pt>
                <c:pt idx="6">
                  <c:v>შიდა ქართლი</c:v>
                </c:pt>
                <c:pt idx="7">
                  <c:v>მცხეთა - მთიანეთი</c:v>
                </c:pt>
                <c:pt idx="8">
                  <c:v>კახეთი</c:v>
                </c:pt>
                <c:pt idx="9">
                  <c:v>სამცხე-  ჯავახეთი</c:v>
                </c:pt>
                <c:pt idx="10">
                  <c:v>თბილისი</c:v>
                </c:pt>
              </c:strCache>
            </c:strRef>
          </c:cat>
          <c:val>
            <c:numRef>
              <c:f>'ბენეფიციარები-რეგიონებით'!$C$4:$M$4</c:f>
              <c:numCache>
                <c:formatCode>General</c:formatCode>
                <c:ptCount val="11"/>
                <c:pt idx="0">
                  <c:v>2249</c:v>
                </c:pt>
                <c:pt idx="1">
                  <c:v>1535</c:v>
                </c:pt>
                <c:pt idx="2">
                  <c:v>1567</c:v>
                </c:pt>
                <c:pt idx="3">
                  <c:v>588</c:v>
                </c:pt>
                <c:pt idx="4">
                  <c:v>252</c:v>
                </c:pt>
                <c:pt idx="5">
                  <c:v>1412</c:v>
                </c:pt>
                <c:pt idx="6">
                  <c:v>1480</c:v>
                </c:pt>
                <c:pt idx="7">
                  <c:v>496</c:v>
                </c:pt>
                <c:pt idx="8">
                  <c:v>1432</c:v>
                </c:pt>
                <c:pt idx="9">
                  <c:v>381</c:v>
                </c:pt>
                <c:pt idx="10">
                  <c:v>2947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757568"/>
        <c:axId val="87229184"/>
      </c:barChart>
      <c:catAx>
        <c:axId val="67757568"/>
        <c:scaling>
          <c:orientation val="minMax"/>
        </c:scaling>
        <c:delete val="0"/>
        <c:axPos val="b"/>
        <c:majorTickMark val="out"/>
        <c:minorTickMark val="none"/>
        <c:tickLblPos val="nextTo"/>
        <c:crossAx val="87229184"/>
        <c:crosses val="autoZero"/>
        <c:auto val="1"/>
        <c:lblAlgn val="ctr"/>
        <c:lblOffset val="100"/>
        <c:noMultiLvlLbl val="0"/>
      </c:catAx>
      <c:valAx>
        <c:axId val="872291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77575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142875</xdr:colOff>
      <xdr:row>8</xdr:row>
      <xdr:rowOff>119061</xdr:rowOff>
    </xdr:from>
    <xdr:to>
      <xdr:col>11</xdr:col>
      <xdr:colOff>438150</xdr:colOff>
      <xdr:row>30</xdr:row>
      <xdr:rowOff>161924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304800</xdr:colOff>
      <xdr:row>6</xdr:row>
      <xdr:rowOff>28575</xdr:rowOff>
    </xdr:from>
    <xdr:to>
      <xdr:col>11</xdr:col>
      <xdr:colOff>419100</xdr:colOff>
      <xdr:row>29</xdr:row>
      <xdr:rowOff>123825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438150</xdr:colOff>
      <xdr:row>6</xdr:row>
      <xdr:rowOff>0</xdr:rowOff>
    </xdr:from>
    <xdr:to>
      <xdr:col>14</xdr:col>
      <xdr:colOff>76200</xdr:colOff>
      <xdr:row>27</xdr:row>
      <xdr:rowOff>57149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9"/>
  <sheetViews>
    <sheetView topLeftCell="A61" workbookViewId="0">
      <selection activeCell="C14" sqref="C14"/>
    </sheetView>
  </sheetViews>
  <sheetFormatPr defaultRowHeight="15" x14ac:dyDescent="0.25"/>
  <cols>
    <col min="1" max="1" width="20.28515625" bestFit="1" customWidth="1"/>
    <col min="2" max="2" width="55.42578125" customWidth="1"/>
    <col min="3" max="3" width="30.5703125" customWidth="1"/>
    <col min="4" max="4" width="10.28515625" style="1" customWidth="1"/>
    <col min="5" max="5" width="17" style="1" customWidth="1"/>
    <col min="6" max="6" width="10.28515625" style="1" customWidth="1"/>
    <col min="7" max="7" width="17" style="1" customWidth="1"/>
    <col min="8" max="8" width="10.28515625" style="1" customWidth="1"/>
    <col min="9" max="9" width="17" style="1" customWidth="1"/>
    <col min="10" max="10" width="10.28515625" style="1" customWidth="1"/>
    <col min="11" max="11" width="17" style="1" customWidth="1"/>
    <col min="12" max="12" width="10.28515625" style="1" customWidth="1"/>
    <col min="13" max="13" width="17" style="1" customWidth="1"/>
    <col min="14" max="14" width="10.28515625" style="1" customWidth="1"/>
    <col min="15" max="15" width="17" style="1" customWidth="1"/>
    <col min="16" max="16" width="10.28515625" style="1" customWidth="1"/>
    <col min="17" max="17" width="17" style="1" customWidth="1"/>
    <col min="18" max="18" width="10.28515625" style="1" customWidth="1"/>
    <col min="19" max="19" width="17" style="1" customWidth="1"/>
    <col min="20" max="20" width="10.28515625" style="1" customWidth="1"/>
    <col min="21" max="21" width="17" style="1" customWidth="1"/>
    <col min="22" max="22" width="10.28515625" style="1" bestFit="1" customWidth="1"/>
    <col min="23" max="23" width="17" style="1" bestFit="1" customWidth="1"/>
  </cols>
  <sheetData>
    <row r="1" spans="1:23" x14ac:dyDescent="0.25">
      <c r="A1" s="2"/>
      <c r="B1" s="2">
        <v>6</v>
      </c>
      <c r="C1" s="2"/>
      <c r="D1" s="11" t="s">
        <v>73</v>
      </c>
      <c r="E1" s="11"/>
      <c r="F1" s="11" t="s">
        <v>74</v>
      </c>
      <c r="G1" s="11"/>
      <c r="H1" s="11" t="s">
        <v>80</v>
      </c>
      <c r="I1" s="11"/>
      <c r="J1" s="11" t="s">
        <v>81</v>
      </c>
      <c r="K1" s="11"/>
      <c r="L1" s="11" t="s">
        <v>82</v>
      </c>
      <c r="M1" s="11"/>
      <c r="N1" s="11" t="s">
        <v>83</v>
      </c>
      <c r="O1" s="11"/>
      <c r="P1" s="11" t="s">
        <v>85</v>
      </c>
      <c r="Q1" s="11"/>
      <c r="R1" s="11" t="s">
        <v>86</v>
      </c>
      <c r="S1" s="11"/>
      <c r="T1" s="11" t="s">
        <v>87</v>
      </c>
      <c r="U1" s="11"/>
      <c r="V1" s="11" t="s">
        <v>88</v>
      </c>
      <c r="W1" s="11"/>
    </row>
    <row r="2" spans="1:23" ht="33.75" x14ac:dyDescent="0.25">
      <c r="A2" s="3" t="s">
        <v>78</v>
      </c>
      <c r="B2" s="3" t="s">
        <v>79</v>
      </c>
      <c r="C2" s="12" t="s">
        <v>89</v>
      </c>
      <c r="D2" s="4" t="s">
        <v>6</v>
      </c>
      <c r="E2" s="4" t="s">
        <v>7</v>
      </c>
      <c r="F2" s="4" t="s">
        <v>6</v>
      </c>
      <c r="G2" s="4" t="s">
        <v>7</v>
      </c>
      <c r="H2" s="4" t="s">
        <v>6</v>
      </c>
      <c r="I2" s="4" t="s">
        <v>7</v>
      </c>
      <c r="J2" s="4" t="s">
        <v>6</v>
      </c>
      <c r="K2" s="4" t="s">
        <v>7</v>
      </c>
      <c r="L2" s="4" t="s">
        <v>6</v>
      </c>
      <c r="M2" s="4" t="s">
        <v>7</v>
      </c>
      <c r="N2" s="4" t="s">
        <v>6</v>
      </c>
      <c r="O2" s="4" t="s">
        <v>7</v>
      </c>
      <c r="P2" s="4" t="s">
        <v>6</v>
      </c>
      <c r="Q2" s="4" t="s">
        <v>7</v>
      </c>
      <c r="R2" s="4" t="s">
        <v>6</v>
      </c>
      <c r="S2" s="4" t="s">
        <v>7</v>
      </c>
      <c r="T2" s="4" t="s">
        <v>6</v>
      </c>
      <c r="U2" s="4" t="s">
        <v>7</v>
      </c>
      <c r="V2" s="4" t="s">
        <v>6</v>
      </c>
      <c r="W2" s="4" t="s">
        <v>7</v>
      </c>
    </row>
    <row r="3" spans="1:23" x14ac:dyDescent="0.25">
      <c r="A3" s="2" t="s">
        <v>5</v>
      </c>
      <c r="B3" s="5" t="s">
        <v>0</v>
      </c>
      <c r="C3" s="10">
        <v>442</v>
      </c>
      <c r="D3" s="3">
        <v>9</v>
      </c>
      <c r="E3" s="3">
        <v>54</v>
      </c>
      <c r="F3" s="3">
        <v>4</v>
      </c>
      <c r="G3" s="3">
        <v>24</v>
      </c>
      <c r="H3" s="3">
        <v>3</v>
      </c>
      <c r="I3" s="3">
        <f>H3*$B$1</f>
        <v>18</v>
      </c>
      <c r="J3" s="3">
        <v>0</v>
      </c>
      <c r="K3" s="3">
        <f>J3*$B$1</f>
        <v>0</v>
      </c>
      <c r="L3" s="3">
        <v>1</v>
      </c>
      <c r="M3" s="3">
        <f>L3*$B$1</f>
        <v>6</v>
      </c>
      <c r="N3" s="3">
        <v>0</v>
      </c>
      <c r="O3" s="3">
        <f>N3*$B$1</f>
        <v>0</v>
      </c>
      <c r="P3" s="9">
        <v>0</v>
      </c>
      <c r="Q3" s="9">
        <f>P3*$B$1</f>
        <v>0</v>
      </c>
      <c r="R3" s="9">
        <v>1</v>
      </c>
      <c r="S3" s="9">
        <f>R3*$B$1</f>
        <v>6</v>
      </c>
      <c r="T3" s="9">
        <v>1</v>
      </c>
      <c r="U3" s="9">
        <f>T3*$B$1</f>
        <v>6</v>
      </c>
      <c r="V3" s="9">
        <v>0</v>
      </c>
      <c r="W3" s="9">
        <f>V3*$B$1</f>
        <v>0</v>
      </c>
    </row>
    <row r="4" spans="1:23" x14ac:dyDescent="0.25">
      <c r="A4" s="2" t="s">
        <v>5</v>
      </c>
      <c r="B4" s="5" t="s">
        <v>1</v>
      </c>
      <c r="C4" s="10">
        <v>210</v>
      </c>
      <c r="D4" s="3">
        <v>16</v>
      </c>
      <c r="E4" s="3">
        <v>96</v>
      </c>
      <c r="F4" s="3">
        <v>10</v>
      </c>
      <c r="G4" s="3">
        <v>60</v>
      </c>
      <c r="H4" s="3">
        <v>1</v>
      </c>
      <c r="I4" s="3">
        <f t="shared" ref="I4:I65" si="0">H4*$B$1</f>
        <v>6</v>
      </c>
      <c r="J4" s="3">
        <v>0</v>
      </c>
      <c r="K4" s="3">
        <f t="shared" ref="K4:K65" si="1">J4*$B$1</f>
        <v>0</v>
      </c>
      <c r="L4" s="3">
        <v>0</v>
      </c>
      <c r="M4" s="3">
        <f t="shared" ref="M4:M65" si="2">L4*$B$1</f>
        <v>0</v>
      </c>
      <c r="N4" s="3">
        <v>0</v>
      </c>
      <c r="O4" s="3">
        <f t="shared" ref="O4:O65" si="3">N4*$B$1</f>
        <v>0</v>
      </c>
      <c r="P4" s="9">
        <v>0</v>
      </c>
      <c r="Q4" s="9">
        <f t="shared" ref="Q4:Q13" si="4">P4*$B$1</f>
        <v>0</v>
      </c>
      <c r="R4" s="9">
        <v>0</v>
      </c>
      <c r="S4" s="9">
        <f t="shared" ref="S4:S13" si="5">R4*$B$1</f>
        <v>0</v>
      </c>
      <c r="T4" s="9">
        <v>0</v>
      </c>
      <c r="U4" s="9">
        <f t="shared" ref="U4:U13" si="6">T4*$B$1</f>
        <v>0</v>
      </c>
      <c r="V4" s="9">
        <v>1</v>
      </c>
      <c r="W4" s="9">
        <f t="shared" ref="W4:W13" si="7">V4*$B$1</f>
        <v>6</v>
      </c>
    </row>
    <row r="5" spans="1:23" x14ac:dyDescent="0.25">
      <c r="A5" s="2" t="s">
        <v>5</v>
      </c>
      <c r="B5" s="5" t="s">
        <v>2</v>
      </c>
      <c r="C5" s="10">
        <v>135</v>
      </c>
      <c r="D5" s="3">
        <v>5</v>
      </c>
      <c r="E5" s="3">
        <v>30</v>
      </c>
      <c r="F5" s="3">
        <v>6</v>
      </c>
      <c r="G5" s="3">
        <v>36</v>
      </c>
      <c r="H5" s="3">
        <v>0</v>
      </c>
      <c r="I5" s="3">
        <f t="shared" si="0"/>
        <v>0</v>
      </c>
      <c r="J5" s="3">
        <v>0</v>
      </c>
      <c r="K5" s="3">
        <f t="shared" si="1"/>
        <v>0</v>
      </c>
      <c r="L5" s="3">
        <v>0</v>
      </c>
      <c r="M5" s="3">
        <f t="shared" si="2"/>
        <v>0</v>
      </c>
      <c r="N5" s="3">
        <v>1</v>
      </c>
      <c r="O5" s="3">
        <f t="shared" si="3"/>
        <v>6</v>
      </c>
      <c r="P5" s="9">
        <v>0</v>
      </c>
      <c r="Q5" s="9">
        <f t="shared" si="4"/>
        <v>0</v>
      </c>
      <c r="R5" s="9">
        <v>0</v>
      </c>
      <c r="S5" s="9">
        <f t="shared" si="5"/>
        <v>0</v>
      </c>
      <c r="T5" s="9">
        <v>0</v>
      </c>
      <c r="U5" s="9">
        <f t="shared" si="6"/>
        <v>0</v>
      </c>
      <c r="V5" s="9">
        <v>0</v>
      </c>
      <c r="W5" s="9">
        <f t="shared" si="7"/>
        <v>0</v>
      </c>
    </row>
    <row r="6" spans="1:23" x14ac:dyDescent="0.25">
      <c r="A6" s="2" t="s">
        <v>5</v>
      </c>
      <c r="B6" s="5" t="s">
        <v>3</v>
      </c>
      <c r="C6" s="10">
        <v>210</v>
      </c>
      <c r="D6" s="3">
        <v>4</v>
      </c>
      <c r="E6" s="3">
        <v>24</v>
      </c>
      <c r="F6" s="3">
        <v>0</v>
      </c>
      <c r="G6" s="3">
        <v>0</v>
      </c>
      <c r="H6" s="3">
        <v>0</v>
      </c>
      <c r="I6" s="3">
        <f t="shared" si="0"/>
        <v>0</v>
      </c>
      <c r="J6" s="3">
        <v>1</v>
      </c>
      <c r="K6" s="3">
        <f t="shared" si="1"/>
        <v>6</v>
      </c>
      <c r="L6" s="3">
        <v>1</v>
      </c>
      <c r="M6" s="3">
        <f t="shared" si="2"/>
        <v>6</v>
      </c>
      <c r="N6" s="3">
        <v>0</v>
      </c>
      <c r="O6" s="3">
        <f t="shared" si="3"/>
        <v>0</v>
      </c>
      <c r="P6" s="9">
        <v>0</v>
      </c>
      <c r="Q6" s="9">
        <f t="shared" si="4"/>
        <v>0</v>
      </c>
      <c r="R6" s="9">
        <v>1</v>
      </c>
      <c r="S6" s="9">
        <f t="shared" si="5"/>
        <v>6</v>
      </c>
      <c r="T6" s="9">
        <v>1</v>
      </c>
      <c r="U6" s="9">
        <f t="shared" si="6"/>
        <v>6</v>
      </c>
      <c r="V6" s="9">
        <v>0</v>
      </c>
      <c r="W6" s="9">
        <f t="shared" si="7"/>
        <v>0</v>
      </c>
    </row>
    <row r="7" spans="1:23" x14ac:dyDescent="0.25">
      <c r="A7" s="2" t="s">
        <v>5</v>
      </c>
      <c r="B7" s="5" t="s">
        <v>4</v>
      </c>
      <c r="C7" s="10">
        <v>106</v>
      </c>
      <c r="D7" s="3">
        <v>14</v>
      </c>
      <c r="E7" s="3">
        <v>84</v>
      </c>
      <c r="F7" s="3">
        <v>3</v>
      </c>
      <c r="G7" s="3">
        <v>18</v>
      </c>
      <c r="H7" s="3">
        <v>2</v>
      </c>
      <c r="I7" s="3">
        <f t="shared" si="0"/>
        <v>12</v>
      </c>
      <c r="J7" s="3">
        <v>0</v>
      </c>
      <c r="K7" s="3">
        <f t="shared" si="1"/>
        <v>0</v>
      </c>
      <c r="L7" s="3">
        <v>0</v>
      </c>
      <c r="M7" s="3">
        <f t="shared" si="2"/>
        <v>0</v>
      </c>
      <c r="N7" s="3">
        <v>0</v>
      </c>
      <c r="O7" s="3">
        <f t="shared" si="3"/>
        <v>0</v>
      </c>
      <c r="P7" s="9">
        <v>0</v>
      </c>
      <c r="Q7" s="9">
        <f t="shared" si="4"/>
        <v>0</v>
      </c>
      <c r="R7" s="9">
        <v>0</v>
      </c>
      <c r="S7" s="9">
        <f t="shared" si="5"/>
        <v>0</v>
      </c>
      <c r="T7" s="9">
        <v>0</v>
      </c>
      <c r="U7" s="9">
        <f t="shared" si="6"/>
        <v>0</v>
      </c>
      <c r="V7" s="9">
        <v>0</v>
      </c>
      <c r="W7" s="9">
        <f t="shared" si="7"/>
        <v>0</v>
      </c>
    </row>
    <row r="8" spans="1:23" x14ac:dyDescent="0.25">
      <c r="A8" s="2" t="s">
        <v>5</v>
      </c>
      <c r="B8" s="6" t="s">
        <v>8</v>
      </c>
      <c r="C8" s="10">
        <v>212</v>
      </c>
      <c r="D8" s="7">
        <v>0</v>
      </c>
      <c r="E8" s="7">
        <v>0</v>
      </c>
      <c r="F8" s="7">
        <v>0</v>
      </c>
      <c r="G8" s="7">
        <v>0</v>
      </c>
      <c r="H8" s="7">
        <v>7</v>
      </c>
      <c r="I8" s="3">
        <f t="shared" si="0"/>
        <v>42</v>
      </c>
      <c r="J8" s="7">
        <v>0</v>
      </c>
      <c r="K8" s="3">
        <f t="shared" si="1"/>
        <v>0</v>
      </c>
      <c r="L8" s="7">
        <v>0</v>
      </c>
      <c r="M8" s="3">
        <f t="shared" si="2"/>
        <v>0</v>
      </c>
      <c r="N8" s="7">
        <v>1</v>
      </c>
      <c r="O8" s="3">
        <f t="shared" si="3"/>
        <v>6</v>
      </c>
      <c r="P8" s="7">
        <v>0</v>
      </c>
      <c r="Q8" s="9">
        <f t="shared" si="4"/>
        <v>0</v>
      </c>
      <c r="R8" s="7">
        <v>0</v>
      </c>
      <c r="S8" s="9">
        <f t="shared" si="5"/>
        <v>0</v>
      </c>
      <c r="T8" s="7">
        <v>0</v>
      </c>
      <c r="U8" s="9">
        <f t="shared" si="6"/>
        <v>0</v>
      </c>
      <c r="V8" s="7">
        <v>0</v>
      </c>
      <c r="W8" s="9">
        <f t="shared" si="7"/>
        <v>0</v>
      </c>
    </row>
    <row r="9" spans="1:23" x14ac:dyDescent="0.25">
      <c r="A9" s="2" t="s">
        <v>5</v>
      </c>
      <c r="B9" s="5" t="s">
        <v>9</v>
      </c>
      <c r="C9" s="10">
        <v>287</v>
      </c>
      <c r="D9" s="3">
        <v>3</v>
      </c>
      <c r="E9" s="3">
        <v>18</v>
      </c>
      <c r="F9" s="3">
        <v>9</v>
      </c>
      <c r="G9" s="3">
        <v>54</v>
      </c>
      <c r="H9" s="3">
        <v>0</v>
      </c>
      <c r="I9" s="3">
        <f t="shared" si="0"/>
        <v>0</v>
      </c>
      <c r="J9" s="3">
        <v>1</v>
      </c>
      <c r="K9" s="3">
        <f t="shared" si="1"/>
        <v>6</v>
      </c>
      <c r="L9" s="3">
        <v>3</v>
      </c>
      <c r="M9" s="3">
        <f t="shared" si="2"/>
        <v>18</v>
      </c>
      <c r="N9" s="3">
        <v>1</v>
      </c>
      <c r="O9" s="3">
        <f t="shared" si="3"/>
        <v>6</v>
      </c>
      <c r="P9" s="9">
        <v>0</v>
      </c>
      <c r="Q9" s="9">
        <f t="shared" si="4"/>
        <v>0</v>
      </c>
      <c r="R9" s="9">
        <v>0</v>
      </c>
      <c r="S9" s="9">
        <f t="shared" si="5"/>
        <v>0</v>
      </c>
      <c r="T9" s="9">
        <v>0</v>
      </c>
      <c r="U9" s="9">
        <f t="shared" si="6"/>
        <v>0</v>
      </c>
      <c r="V9" s="9">
        <v>2</v>
      </c>
      <c r="W9" s="9">
        <f t="shared" si="7"/>
        <v>12</v>
      </c>
    </row>
    <row r="10" spans="1:23" x14ac:dyDescent="0.25">
      <c r="A10" s="2" t="s">
        <v>5</v>
      </c>
      <c r="B10" s="5" t="s">
        <v>10</v>
      </c>
      <c r="C10" s="10">
        <v>153</v>
      </c>
      <c r="D10" s="3">
        <v>5</v>
      </c>
      <c r="E10" s="3">
        <v>30</v>
      </c>
      <c r="F10" s="3">
        <v>5</v>
      </c>
      <c r="G10" s="3">
        <v>30</v>
      </c>
      <c r="H10" s="3">
        <v>0</v>
      </c>
      <c r="I10" s="3">
        <f t="shared" si="0"/>
        <v>0</v>
      </c>
      <c r="J10" s="3">
        <v>2</v>
      </c>
      <c r="K10" s="3">
        <f t="shared" si="1"/>
        <v>12</v>
      </c>
      <c r="L10" s="3">
        <v>0</v>
      </c>
      <c r="M10" s="3">
        <f t="shared" si="2"/>
        <v>0</v>
      </c>
      <c r="N10" s="3">
        <v>0</v>
      </c>
      <c r="O10" s="3">
        <f t="shared" si="3"/>
        <v>0</v>
      </c>
      <c r="P10" s="9">
        <v>0</v>
      </c>
      <c r="Q10" s="9">
        <f t="shared" si="4"/>
        <v>0</v>
      </c>
      <c r="R10" s="9">
        <v>0</v>
      </c>
      <c r="S10" s="9">
        <f t="shared" si="5"/>
        <v>0</v>
      </c>
      <c r="T10" s="9">
        <v>0</v>
      </c>
      <c r="U10" s="9">
        <f t="shared" si="6"/>
        <v>0</v>
      </c>
      <c r="V10" s="9">
        <v>0</v>
      </c>
      <c r="W10" s="9">
        <f t="shared" si="7"/>
        <v>0</v>
      </c>
    </row>
    <row r="11" spans="1:23" x14ac:dyDescent="0.25">
      <c r="A11" s="2" t="s">
        <v>5</v>
      </c>
      <c r="B11" s="5" t="s">
        <v>11</v>
      </c>
      <c r="C11" s="10">
        <v>334</v>
      </c>
      <c r="D11" s="3">
        <v>22</v>
      </c>
      <c r="E11" s="3">
        <v>132</v>
      </c>
      <c r="F11" s="3">
        <v>6</v>
      </c>
      <c r="G11" s="3">
        <v>36</v>
      </c>
      <c r="H11" s="3">
        <v>4</v>
      </c>
      <c r="I11" s="3">
        <f t="shared" si="0"/>
        <v>24</v>
      </c>
      <c r="J11" s="3">
        <v>3</v>
      </c>
      <c r="K11" s="3">
        <f t="shared" si="1"/>
        <v>18</v>
      </c>
      <c r="L11" s="3">
        <v>2</v>
      </c>
      <c r="M11" s="3">
        <f t="shared" si="2"/>
        <v>12</v>
      </c>
      <c r="N11" s="3">
        <v>0</v>
      </c>
      <c r="O11" s="3">
        <f t="shared" si="3"/>
        <v>0</v>
      </c>
      <c r="P11" s="9">
        <v>0</v>
      </c>
      <c r="Q11" s="9">
        <f t="shared" si="4"/>
        <v>0</v>
      </c>
      <c r="R11" s="9">
        <v>2</v>
      </c>
      <c r="S11" s="9">
        <f t="shared" si="5"/>
        <v>12</v>
      </c>
      <c r="T11" s="9">
        <v>0</v>
      </c>
      <c r="U11" s="9">
        <f t="shared" si="6"/>
        <v>0</v>
      </c>
      <c r="V11" s="9">
        <v>1</v>
      </c>
      <c r="W11" s="9">
        <f t="shared" si="7"/>
        <v>6</v>
      </c>
    </row>
    <row r="12" spans="1:23" x14ac:dyDescent="0.25">
      <c r="A12" s="2" t="s">
        <v>5</v>
      </c>
      <c r="B12" s="5" t="s">
        <v>12</v>
      </c>
      <c r="C12" s="10">
        <v>73</v>
      </c>
      <c r="D12" s="3">
        <v>9</v>
      </c>
      <c r="E12" s="3">
        <v>54</v>
      </c>
      <c r="F12" s="3">
        <v>5</v>
      </c>
      <c r="G12" s="3">
        <v>30</v>
      </c>
      <c r="H12" s="3">
        <v>2</v>
      </c>
      <c r="I12" s="3">
        <f t="shared" si="0"/>
        <v>12</v>
      </c>
      <c r="J12" s="3">
        <v>1</v>
      </c>
      <c r="K12" s="3">
        <f t="shared" si="1"/>
        <v>6</v>
      </c>
      <c r="L12" s="3">
        <v>0</v>
      </c>
      <c r="M12" s="3">
        <f t="shared" si="2"/>
        <v>0</v>
      </c>
      <c r="N12" s="3">
        <v>0</v>
      </c>
      <c r="O12" s="3">
        <f t="shared" si="3"/>
        <v>0</v>
      </c>
      <c r="P12" s="9">
        <v>0</v>
      </c>
      <c r="Q12" s="9">
        <f t="shared" si="4"/>
        <v>0</v>
      </c>
      <c r="R12" s="9">
        <v>0</v>
      </c>
      <c r="S12" s="9">
        <f t="shared" si="5"/>
        <v>0</v>
      </c>
      <c r="T12" s="9">
        <v>0</v>
      </c>
      <c r="U12" s="9">
        <f t="shared" si="6"/>
        <v>0</v>
      </c>
      <c r="V12" s="9">
        <v>0</v>
      </c>
      <c r="W12" s="9">
        <f t="shared" si="7"/>
        <v>0</v>
      </c>
    </row>
    <row r="13" spans="1:23" x14ac:dyDescent="0.25">
      <c r="A13" s="2" t="s">
        <v>5</v>
      </c>
      <c r="B13" s="5" t="s">
        <v>13</v>
      </c>
      <c r="C13" s="10">
        <v>87</v>
      </c>
      <c r="D13" s="3">
        <v>6</v>
      </c>
      <c r="E13" s="3">
        <v>36</v>
      </c>
      <c r="F13" s="3">
        <v>2</v>
      </c>
      <c r="G13" s="3">
        <v>12</v>
      </c>
      <c r="H13" s="3">
        <v>1</v>
      </c>
      <c r="I13" s="3">
        <f t="shared" si="0"/>
        <v>6</v>
      </c>
      <c r="J13" s="3">
        <v>2</v>
      </c>
      <c r="K13" s="3">
        <f t="shared" si="1"/>
        <v>12</v>
      </c>
      <c r="L13" s="3">
        <v>0</v>
      </c>
      <c r="M13" s="3">
        <f t="shared" si="2"/>
        <v>0</v>
      </c>
      <c r="N13" s="3">
        <v>1</v>
      </c>
      <c r="O13" s="3">
        <f t="shared" si="3"/>
        <v>6</v>
      </c>
      <c r="P13" s="9">
        <v>0</v>
      </c>
      <c r="Q13" s="9">
        <f t="shared" si="4"/>
        <v>0</v>
      </c>
      <c r="R13" s="9">
        <v>0</v>
      </c>
      <c r="S13" s="9">
        <f t="shared" si="5"/>
        <v>0</v>
      </c>
      <c r="T13" s="9">
        <v>0</v>
      </c>
      <c r="U13" s="9">
        <f t="shared" si="6"/>
        <v>0</v>
      </c>
      <c r="V13" s="9">
        <v>0</v>
      </c>
      <c r="W13" s="9">
        <f t="shared" si="7"/>
        <v>0</v>
      </c>
    </row>
    <row r="14" spans="1:23" ht="15.75" x14ac:dyDescent="0.25">
      <c r="A14" s="2"/>
      <c r="B14" s="2"/>
      <c r="C14" s="13">
        <f>C3+C4+C5+C6+C7+C8+C9+C10+C11+C12+C13</f>
        <v>2249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9"/>
      <c r="Q14" s="9"/>
      <c r="R14" s="9"/>
      <c r="S14" s="9"/>
      <c r="T14" s="9"/>
      <c r="U14" s="9"/>
      <c r="V14" s="9"/>
      <c r="W14" s="9"/>
    </row>
    <row r="15" spans="1:23" x14ac:dyDescent="0.25">
      <c r="A15" s="2"/>
      <c r="B15" s="2"/>
      <c r="C15" s="2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9"/>
      <c r="Q15" s="9"/>
      <c r="R15" s="9"/>
      <c r="S15" s="9"/>
      <c r="T15" s="9"/>
      <c r="U15" s="9"/>
      <c r="V15" s="9"/>
      <c r="W15" s="9"/>
    </row>
    <row r="16" spans="1:23" x14ac:dyDescent="0.25">
      <c r="A16" s="2" t="s">
        <v>24</v>
      </c>
      <c r="B16" s="5" t="s">
        <v>14</v>
      </c>
      <c r="C16" s="10">
        <v>485</v>
      </c>
      <c r="D16" s="3">
        <v>11</v>
      </c>
      <c r="E16" s="3">
        <v>66</v>
      </c>
      <c r="F16" s="3">
        <v>2</v>
      </c>
      <c r="G16" s="3">
        <v>12</v>
      </c>
      <c r="H16" s="3">
        <v>4</v>
      </c>
      <c r="I16" s="3">
        <f t="shared" si="0"/>
        <v>24</v>
      </c>
      <c r="J16" s="3">
        <v>2</v>
      </c>
      <c r="K16" s="3">
        <f t="shared" si="1"/>
        <v>12</v>
      </c>
      <c r="L16" s="3">
        <v>2</v>
      </c>
      <c r="M16" s="3">
        <f t="shared" si="2"/>
        <v>12</v>
      </c>
      <c r="N16" s="3">
        <v>0</v>
      </c>
      <c r="O16" s="3">
        <f t="shared" si="3"/>
        <v>0</v>
      </c>
      <c r="P16" s="9">
        <v>9</v>
      </c>
      <c r="Q16" s="9">
        <f t="shared" ref="Q16:Q25" si="8">P16*$B$1</f>
        <v>54</v>
      </c>
      <c r="R16" s="9">
        <v>5</v>
      </c>
      <c r="S16" s="9">
        <f t="shared" ref="S16:S25" si="9">R16*$B$1</f>
        <v>30</v>
      </c>
      <c r="T16" s="9">
        <v>3</v>
      </c>
      <c r="U16" s="9">
        <f t="shared" ref="U16:U25" si="10">T16*$B$1</f>
        <v>18</v>
      </c>
      <c r="V16" s="9">
        <v>0</v>
      </c>
      <c r="W16" s="9">
        <f t="shared" ref="W16:W25" si="11">V16*$B$1</f>
        <v>0</v>
      </c>
    </row>
    <row r="17" spans="1:23" x14ac:dyDescent="0.25">
      <c r="A17" s="2" t="s">
        <v>24</v>
      </c>
      <c r="B17" s="6" t="s">
        <v>15</v>
      </c>
      <c r="C17" s="10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3">
        <f t="shared" si="0"/>
        <v>0</v>
      </c>
      <c r="J17" s="7">
        <v>0</v>
      </c>
      <c r="K17" s="3">
        <f t="shared" si="1"/>
        <v>0</v>
      </c>
      <c r="L17" s="7">
        <v>0</v>
      </c>
      <c r="M17" s="3">
        <f t="shared" si="2"/>
        <v>0</v>
      </c>
      <c r="N17" s="7">
        <v>0</v>
      </c>
      <c r="O17" s="3">
        <f t="shared" si="3"/>
        <v>0</v>
      </c>
      <c r="P17" s="7">
        <v>0</v>
      </c>
      <c r="Q17" s="9">
        <f t="shared" si="8"/>
        <v>0</v>
      </c>
      <c r="R17" s="7">
        <v>0</v>
      </c>
      <c r="S17" s="9">
        <f t="shared" si="9"/>
        <v>0</v>
      </c>
      <c r="T17" s="7">
        <v>0</v>
      </c>
      <c r="U17" s="9">
        <f t="shared" si="10"/>
        <v>0</v>
      </c>
      <c r="V17" s="7">
        <v>0</v>
      </c>
      <c r="W17" s="9">
        <f t="shared" si="11"/>
        <v>0</v>
      </c>
    </row>
    <row r="18" spans="1:23" x14ac:dyDescent="0.25">
      <c r="A18" s="2" t="s">
        <v>24</v>
      </c>
      <c r="B18" s="5" t="s">
        <v>16</v>
      </c>
      <c r="C18" s="10">
        <v>93</v>
      </c>
      <c r="D18" s="3">
        <v>8</v>
      </c>
      <c r="E18" s="3">
        <v>48</v>
      </c>
      <c r="F18" s="3">
        <v>2</v>
      </c>
      <c r="G18" s="3">
        <v>12</v>
      </c>
      <c r="H18" s="3">
        <v>2</v>
      </c>
      <c r="I18" s="3">
        <f t="shared" si="0"/>
        <v>12</v>
      </c>
      <c r="J18" s="3">
        <v>1</v>
      </c>
      <c r="K18" s="3">
        <f t="shared" si="1"/>
        <v>6</v>
      </c>
      <c r="L18" s="3">
        <v>0</v>
      </c>
      <c r="M18" s="3">
        <f t="shared" si="2"/>
        <v>0</v>
      </c>
      <c r="N18" s="3">
        <v>0</v>
      </c>
      <c r="O18" s="3">
        <f t="shared" si="3"/>
        <v>0</v>
      </c>
      <c r="P18" s="9">
        <v>0</v>
      </c>
      <c r="Q18" s="9">
        <f t="shared" si="8"/>
        <v>0</v>
      </c>
      <c r="R18" s="9">
        <v>0</v>
      </c>
      <c r="S18" s="9">
        <f t="shared" si="9"/>
        <v>0</v>
      </c>
      <c r="T18" s="9">
        <v>0</v>
      </c>
      <c r="U18" s="9">
        <f t="shared" si="10"/>
        <v>0</v>
      </c>
      <c r="V18" s="9">
        <v>1</v>
      </c>
      <c r="W18" s="9">
        <f t="shared" si="11"/>
        <v>6</v>
      </c>
    </row>
    <row r="19" spans="1:23" x14ac:dyDescent="0.25">
      <c r="A19" s="2" t="s">
        <v>24</v>
      </c>
      <c r="B19" s="6" t="s">
        <v>17</v>
      </c>
      <c r="C19" s="10">
        <v>232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3">
        <f t="shared" si="0"/>
        <v>0</v>
      </c>
      <c r="J19" s="7">
        <v>0</v>
      </c>
      <c r="K19" s="3">
        <f t="shared" si="1"/>
        <v>0</v>
      </c>
      <c r="L19" s="7">
        <v>0</v>
      </c>
      <c r="M19" s="3">
        <f t="shared" si="2"/>
        <v>0</v>
      </c>
      <c r="N19" s="7">
        <v>0</v>
      </c>
      <c r="O19" s="3">
        <f t="shared" si="3"/>
        <v>0</v>
      </c>
      <c r="P19" s="7">
        <v>1</v>
      </c>
      <c r="Q19" s="9">
        <f t="shared" si="8"/>
        <v>6</v>
      </c>
      <c r="R19" s="7">
        <v>0</v>
      </c>
      <c r="S19" s="9">
        <f t="shared" si="9"/>
        <v>0</v>
      </c>
      <c r="T19" s="7">
        <v>0</v>
      </c>
      <c r="U19" s="9">
        <f t="shared" si="10"/>
        <v>0</v>
      </c>
      <c r="V19" s="7">
        <v>0</v>
      </c>
      <c r="W19" s="9">
        <f t="shared" si="11"/>
        <v>0</v>
      </c>
    </row>
    <row r="20" spans="1:23" x14ac:dyDescent="0.25">
      <c r="A20" s="2" t="s">
        <v>24</v>
      </c>
      <c r="B20" s="6" t="s">
        <v>18</v>
      </c>
      <c r="C20" s="10">
        <v>168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3">
        <f t="shared" si="0"/>
        <v>0</v>
      </c>
      <c r="J20" s="7">
        <v>0</v>
      </c>
      <c r="K20" s="3">
        <f t="shared" si="1"/>
        <v>0</v>
      </c>
      <c r="L20" s="7">
        <v>0</v>
      </c>
      <c r="M20" s="3">
        <f t="shared" si="2"/>
        <v>0</v>
      </c>
      <c r="N20" s="7">
        <v>0</v>
      </c>
      <c r="O20" s="3">
        <f t="shared" si="3"/>
        <v>0</v>
      </c>
      <c r="P20" s="7">
        <v>0</v>
      </c>
      <c r="Q20" s="9">
        <f t="shared" si="8"/>
        <v>0</v>
      </c>
      <c r="R20" s="7">
        <v>0</v>
      </c>
      <c r="S20" s="9">
        <f t="shared" si="9"/>
        <v>0</v>
      </c>
      <c r="T20" s="7">
        <v>0</v>
      </c>
      <c r="U20" s="9">
        <f t="shared" si="10"/>
        <v>0</v>
      </c>
      <c r="V20" s="7">
        <v>0</v>
      </c>
      <c r="W20" s="9">
        <f t="shared" si="11"/>
        <v>0</v>
      </c>
    </row>
    <row r="21" spans="1:23" x14ac:dyDescent="0.25">
      <c r="A21" s="2" t="s">
        <v>24</v>
      </c>
      <c r="B21" s="5" t="s">
        <v>19</v>
      </c>
      <c r="C21" s="10">
        <v>93</v>
      </c>
      <c r="D21" s="3">
        <v>0</v>
      </c>
      <c r="E21" s="3">
        <v>0</v>
      </c>
      <c r="F21" s="3">
        <v>13</v>
      </c>
      <c r="G21" s="3">
        <v>78</v>
      </c>
      <c r="H21" s="3">
        <v>1</v>
      </c>
      <c r="I21" s="3">
        <f t="shared" si="0"/>
        <v>6</v>
      </c>
      <c r="J21" s="3">
        <v>1</v>
      </c>
      <c r="K21" s="3">
        <f t="shared" si="1"/>
        <v>6</v>
      </c>
      <c r="L21" s="3">
        <v>1</v>
      </c>
      <c r="M21" s="3">
        <f t="shared" si="2"/>
        <v>6</v>
      </c>
      <c r="N21" s="3">
        <v>0</v>
      </c>
      <c r="O21" s="3">
        <f t="shared" si="3"/>
        <v>0</v>
      </c>
      <c r="P21" s="9">
        <v>0</v>
      </c>
      <c r="Q21" s="9">
        <f t="shared" si="8"/>
        <v>0</v>
      </c>
      <c r="R21" s="9">
        <v>0</v>
      </c>
      <c r="S21" s="9">
        <f t="shared" si="9"/>
        <v>0</v>
      </c>
      <c r="T21" s="9">
        <v>0</v>
      </c>
      <c r="U21" s="9">
        <f t="shared" si="10"/>
        <v>0</v>
      </c>
      <c r="V21" s="9">
        <v>0</v>
      </c>
      <c r="W21" s="9">
        <f t="shared" si="11"/>
        <v>0</v>
      </c>
    </row>
    <row r="22" spans="1:23" x14ac:dyDescent="0.25">
      <c r="A22" s="2" t="s">
        <v>24</v>
      </c>
      <c r="B22" s="6" t="s">
        <v>20</v>
      </c>
      <c r="C22" s="10">
        <v>159</v>
      </c>
      <c r="D22" s="7">
        <v>0</v>
      </c>
      <c r="E22" s="7">
        <v>0</v>
      </c>
      <c r="F22" s="7">
        <v>0</v>
      </c>
      <c r="G22" s="7">
        <v>0</v>
      </c>
      <c r="H22" s="7">
        <v>4</v>
      </c>
      <c r="I22" s="3">
        <f t="shared" si="0"/>
        <v>24</v>
      </c>
      <c r="J22" s="7">
        <v>0</v>
      </c>
      <c r="K22" s="3">
        <f t="shared" si="1"/>
        <v>0</v>
      </c>
      <c r="L22" s="7">
        <v>2</v>
      </c>
      <c r="M22" s="3">
        <f t="shared" si="2"/>
        <v>12</v>
      </c>
      <c r="N22" s="7">
        <v>0</v>
      </c>
      <c r="O22" s="3">
        <f t="shared" si="3"/>
        <v>0</v>
      </c>
      <c r="P22" s="7">
        <v>0</v>
      </c>
      <c r="Q22" s="9">
        <f t="shared" si="8"/>
        <v>0</v>
      </c>
      <c r="R22" s="7">
        <v>0</v>
      </c>
      <c r="S22" s="9">
        <f t="shared" si="9"/>
        <v>0</v>
      </c>
      <c r="T22" s="7">
        <v>0</v>
      </c>
      <c r="U22" s="9">
        <f t="shared" si="10"/>
        <v>0</v>
      </c>
      <c r="V22" s="7">
        <v>0</v>
      </c>
      <c r="W22" s="9">
        <f t="shared" si="11"/>
        <v>0</v>
      </c>
    </row>
    <row r="23" spans="1:23" x14ac:dyDescent="0.25">
      <c r="A23" s="2" t="s">
        <v>24</v>
      </c>
      <c r="B23" s="6" t="s">
        <v>21</v>
      </c>
      <c r="C23" s="10">
        <v>97</v>
      </c>
      <c r="D23" s="7">
        <v>0</v>
      </c>
      <c r="E23" s="7">
        <v>0</v>
      </c>
      <c r="F23" s="7">
        <v>0</v>
      </c>
      <c r="G23" s="7">
        <v>0</v>
      </c>
      <c r="H23" s="7">
        <v>2</v>
      </c>
      <c r="I23" s="3">
        <f t="shared" si="0"/>
        <v>12</v>
      </c>
      <c r="J23" s="7">
        <v>1</v>
      </c>
      <c r="K23" s="3">
        <f t="shared" si="1"/>
        <v>6</v>
      </c>
      <c r="L23" s="7">
        <v>1</v>
      </c>
      <c r="M23" s="3">
        <f t="shared" si="2"/>
        <v>6</v>
      </c>
      <c r="N23" s="7">
        <v>0</v>
      </c>
      <c r="O23" s="3">
        <f t="shared" si="3"/>
        <v>0</v>
      </c>
      <c r="P23" s="7">
        <v>1</v>
      </c>
      <c r="Q23" s="9">
        <f t="shared" si="8"/>
        <v>6</v>
      </c>
      <c r="R23" s="7">
        <v>0</v>
      </c>
      <c r="S23" s="9">
        <f t="shared" si="9"/>
        <v>0</v>
      </c>
      <c r="T23" s="7">
        <v>0</v>
      </c>
      <c r="U23" s="9">
        <f t="shared" si="10"/>
        <v>0</v>
      </c>
      <c r="V23" s="7">
        <v>0</v>
      </c>
      <c r="W23" s="9">
        <f t="shared" si="11"/>
        <v>0</v>
      </c>
    </row>
    <row r="24" spans="1:23" x14ac:dyDescent="0.25">
      <c r="A24" s="2" t="s">
        <v>24</v>
      </c>
      <c r="B24" s="6" t="s">
        <v>22</v>
      </c>
      <c r="C24" s="10">
        <v>100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3">
        <f t="shared" si="0"/>
        <v>0</v>
      </c>
      <c r="J24" s="7">
        <v>0</v>
      </c>
      <c r="K24" s="3">
        <f t="shared" si="1"/>
        <v>0</v>
      </c>
      <c r="L24" s="7">
        <v>1</v>
      </c>
      <c r="M24" s="3">
        <f t="shared" si="2"/>
        <v>6</v>
      </c>
      <c r="N24" s="7">
        <v>0</v>
      </c>
      <c r="O24" s="3">
        <f t="shared" si="3"/>
        <v>0</v>
      </c>
      <c r="P24" s="7">
        <v>0</v>
      </c>
      <c r="Q24" s="9">
        <f t="shared" si="8"/>
        <v>0</v>
      </c>
      <c r="R24" s="7">
        <v>0</v>
      </c>
      <c r="S24" s="9">
        <f t="shared" si="9"/>
        <v>0</v>
      </c>
      <c r="T24" s="7">
        <v>1</v>
      </c>
      <c r="U24" s="9">
        <f t="shared" si="10"/>
        <v>6</v>
      </c>
      <c r="V24" s="7">
        <v>0</v>
      </c>
      <c r="W24" s="9">
        <f t="shared" si="11"/>
        <v>0</v>
      </c>
    </row>
    <row r="25" spans="1:23" x14ac:dyDescent="0.25">
      <c r="A25" s="2" t="s">
        <v>24</v>
      </c>
      <c r="B25" s="5" t="s">
        <v>23</v>
      </c>
      <c r="C25" s="10">
        <v>108</v>
      </c>
      <c r="D25" s="3">
        <v>3</v>
      </c>
      <c r="E25" s="3">
        <v>18</v>
      </c>
      <c r="F25" s="3">
        <v>3</v>
      </c>
      <c r="G25" s="3">
        <v>18</v>
      </c>
      <c r="H25" s="3">
        <v>2</v>
      </c>
      <c r="I25" s="3">
        <f t="shared" si="0"/>
        <v>12</v>
      </c>
      <c r="J25" s="3">
        <v>2</v>
      </c>
      <c r="K25" s="3">
        <f t="shared" si="1"/>
        <v>12</v>
      </c>
      <c r="L25" s="3">
        <v>0</v>
      </c>
      <c r="M25" s="3">
        <f t="shared" si="2"/>
        <v>0</v>
      </c>
      <c r="N25" s="3">
        <v>0</v>
      </c>
      <c r="O25" s="3">
        <f t="shared" si="3"/>
        <v>0</v>
      </c>
      <c r="P25" s="9">
        <v>1</v>
      </c>
      <c r="Q25" s="9">
        <f t="shared" si="8"/>
        <v>6</v>
      </c>
      <c r="R25" s="9">
        <v>0</v>
      </c>
      <c r="S25" s="9">
        <f t="shared" si="9"/>
        <v>0</v>
      </c>
      <c r="T25" s="9">
        <v>0</v>
      </c>
      <c r="U25" s="9">
        <f t="shared" si="10"/>
        <v>0</v>
      </c>
      <c r="V25" s="9">
        <v>0</v>
      </c>
      <c r="W25" s="9">
        <f t="shared" si="11"/>
        <v>0</v>
      </c>
    </row>
    <row r="26" spans="1:23" ht="15.75" x14ac:dyDescent="0.25">
      <c r="A26" s="2"/>
      <c r="B26" s="2"/>
      <c r="C26" s="13">
        <f>C16+C17+C18+C19+C20+C21+C22+C23+C24+C25</f>
        <v>1535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9"/>
      <c r="Q26" s="9"/>
      <c r="R26" s="9"/>
      <c r="S26" s="9"/>
      <c r="T26" s="9"/>
      <c r="U26" s="9"/>
      <c r="V26" s="9"/>
      <c r="W26" s="9"/>
    </row>
    <row r="27" spans="1:23" x14ac:dyDescent="0.25">
      <c r="A27" s="2"/>
      <c r="B27" s="2"/>
      <c r="C27" s="2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9"/>
      <c r="Q27" s="9"/>
      <c r="R27" s="9"/>
      <c r="S27" s="9"/>
      <c r="T27" s="9"/>
      <c r="U27" s="9"/>
      <c r="V27" s="9"/>
      <c r="W27" s="9"/>
    </row>
    <row r="28" spans="1:23" x14ac:dyDescent="0.25">
      <c r="A28" s="2" t="s">
        <v>31</v>
      </c>
      <c r="B28" s="6" t="s">
        <v>25</v>
      </c>
      <c r="C28" s="10">
        <v>367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3">
        <f t="shared" si="0"/>
        <v>0</v>
      </c>
      <c r="J28" s="7">
        <v>0</v>
      </c>
      <c r="K28" s="3">
        <f t="shared" si="1"/>
        <v>0</v>
      </c>
      <c r="L28" s="7">
        <v>0</v>
      </c>
      <c r="M28" s="3">
        <f t="shared" si="2"/>
        <v>0</v>
      </c>
      <c r="N28" s="7">
        <v>0</v>
      </c>
      <c r="O28" s="3">
        <f t="shared" si="3"/>
        <v>0</v>
      </c>
      <c r="P28" s="7">
        <v>2</v>
      </c>
      <c r="Q28" s="9">
        <f t="shared" ref="Q28:Q33" si="12">P28*$B$1</f>
        <v>12</v>
      </c>
      <c r="R28" s="7">
        <v>4</v>
      </c>
      <c r="S28" s="9">
        <f t="shared" ref="S28:S33" si="13">R28*$B$1</f>
        <v>24</v>
      </c>
      <c r="T28" s="7">
        <v>1</v>
      </c>
      <c r="U28" s="9">
        <f t="shared" ref="U28:U33" si="14">T28*$B$1</f>
        <v>6</v>
      </c>
      <c r="V28" s="7">
        <v>3</v>
      </c>
      <c r="W28" s="9">
        <f t="shared" ref="W28:W33" si="15">V28*$B$1</f>
        <v>18</v>
      </c>
    </row>
    <row r="29" spans="1:23" x14ac:dyDescent="0.25">
      <c r="A29" s="2" t="s">
        <v>31</v>
      </c>
      <c r="B29" s="6" t="s">
        <v>26</v>
      </c>
      <c r="C29" s="10">
        <v>236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3">
        <f t="shared" si="0"/>
        <v>0</v>
      </c>
      <c r="J29" s="7">
        <v>0</v>
      </c>
      <c r="K29" s="3">
        <f t="shared" si="1"/>
        <v>0</v>
      </c>
      <c r="L29" s="7">
        <v>0</v>
      </c>
      <c r="M29" s="3">
        <f t="shared" si="2"/>
        <v>0</v>
      </c>
      <c r="N29" s="7">
        <v>0</v>
      </c>
      <c r="O29" s="3">
        <f t="shared" si="3"/>
        <v>0</v>
      </c>
      <c r="P29" s="7">
        <v>0</v>
      </c>
      <c r="Q29" s="9">
        <f t="shared" si="12"/>
        <v>0</v>
      </c>
      <c r="R29" s="7">
        <v>0</v>
      </c>
      <c r="S29" s="9">
        <f t="shared" si="13"/>
        <v>0</v>
      </c>
      <c r="T29" s="7">
        <v>0</v>
      </c>
      <c r="U29" s="9">
        <f t="shared" si="14"/>
        <v>0</v>
      </c>
      <c r="V29" s="7">
        <v>0</v>
      </c>
      <c r="W29" s="9">
        <f t="shared" si="15"/>
        <v>0</v>
      </c>
    </row>
    <row r="30" spans="1:23" x14ac:dyDescent="0.25">
      <c r="A30" s="2" t="s">
        <v>31</v>
      </c>
      <c r="B30" s="6" t="s">
        <v>27</v>
      </c>
      <c r="C30" s="10">
        <v>250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3">
        <f t="shared" si="0"/>
        <v>0</v>
      </c>
      <c r="J30" s="7">
        <v>0</v>
      </c>
      <c r="K30" s="3">
        <f t="shared" si="1"/>
        <v>0</v>
      </c>
      <c r="L30" s="7">
        <v>0</v>
      </c>
      <c r="M30" s="3">
        <f t="shared" si="2"/>
        <v>0</v>
      </c>
      <c r="N30" s="7">
        <v>0</v>
      </c>
      <c r="O30" s="3">
        <f t="shared" si="3"/>
        <v>0</v>
      </c>
      <c r="P30" s="7">
        <v>0</v>
      </c>
      <c r="Q30" s="9">
        <f t="shared" si="12"/>
        <v>0</v>
      </c>
      <c r="R30" s="7">
        <v>12</v>
      </c>
      <c r="S30" s="9">
        <f t="shared" si="13"/>
        <v>72</v>
      </c>
      <c r="T30" s="7">
        <v>5</v>
      </c>
      <c r="U30" s="9">
        <f t="shared" si="14"/>
        <v>30</v>
      </c>
      <c r="V30" s="7">
        <v>12</v>
      </c>
      <c r="W30" s="9">
        <f t="shared" si="15"/>
        <v>72</v>
      </c>
    </row>
    <row r="31" spans="1:23" x14ac:dyDescent="0.25">
      <c r="A31" s="2" t="s">
        <v>31</v>
      </c>
      <c r="B31" s="6" t="s">
        <v>28</v>
      </c>
      <c r="C31" s="10">
        <v>124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3">
        <f t="shared" si="0"/>
        <v>0</v>
      </c>
      <c r="J31" s="7">
        <v>0</v>
      </c>
      <c r="K31" s="3">
        <f t="shared" si="1"/>
        <v>0</v>
      </c>
      <c r="L31" s="7">
        <v>0</v>
      </c>
      <c r="M31" s="3">
        <f t="shared" si="2"/>
        <v>0</v>
      </c>
      <c r="N31" s="7">
        <v>0</v>
      </c>
      <c r="O31" s="3">
        <f t="shared" si="3"/>
        <v>0</v>
      </c>
      <c r="P31" s="7">
        <v>0</v>
      </c>
      <c r="Q31" s="9">
        <f t="shared" si="12"/>
        <v>0</v>
      </c>
      <c r="R31" s="7">
        <v>0</v>
      </c>
      <c r="S31" s="9">
        <f t="shared" si="13"/>
        <v>0</v>
      </c>
      <c r="T31" s="7">
        <v>0</v>
      </c>
      <c r="U31" s="9">
        <f t="shared" si="14"/>
        <v>0</v>
      </c>
      <c r="V31" s="7">
        <v>0</v>
      </c>
      <c r="W31" s="9">
        <f t="shared" si="15"/>
        <v>0</v>
      </c>
    </row>
    <row r="32" spans="1:23" x14ac:dyDescent="0.25">
      <c r="A32" s="2" t="s">
        <v>31</v>
      </c>
      <c r="B32" s="5" t="s">
        <v>29</v>
      </c>
      <c r="C32" s="10">
        <v>215</v>
      </c>
      <c r="D32" s="3">
        <v>0</v>
      </c>
      <c r="E32" s="3">
        <v>0</v>
      </c>
      <c r="F32" s="3">
        <v>1</v>
      </c>
      <c r="G32" s="3">
        <v>6</v>
      </c>
      <c r="H32" s="3">
        <v>0</v>
      </c>
      <c r="I32" s="3">
        <f t="shared" si="0"/>
        <v>0</v>
      </c>
      <c r="J32" s="3">
        <v>0</v>
      </c>
      <c r="K32" s="3">
        <f t="shared" si="1"/>
        <v>0</v>
      </c>
      <c r="L32" s="3">
        <v>0</v>
      </c>
      <c r="M32" s="3">
        <f t="shared" si="2"/>
        <v>0</v>
      </c>
      <c r="N32" s="3">
        <v>0</v>
      </c>
      <c r="O32" s="3">
        <f t="shared" si="3"/>
        <v>0</v>
      </c>
      <c r="P32" s="9">
        <v>13</v>
      </c>
      <c r="Q32" s="9">
        <f t="shared" si="12"/>
        <v>78</v>
      </c>
      <c r="R32" s="9">
        <v>9</v>
      </c>
      <c r="S32" s="9">
        <f t="shared" si="13"/>
        <v>54</v>
      </c>
      <c r="T32" s="9">
        <v>4</v>
      </c>
      <c r="U32" s="9">
        <f t="shared" si="14"/>
        <v>24</v>
      </c>
      <c r="V32" s="9">
        <v>3</v>
      </c>
      <c r="W32" s="9">
        <f t="shared" si="15"/>
        <v>18</v>
      </c>
    </row>
    <row r="33" spans="1:23" x14ac:dyDescent="0.25">
      <c r="A33" s="2" t="s">
        <v>31</v>
      </c>
      <c r="B33" s="5" t="s">
        <v>30</v>
      </c>
      <c r="C33" s="10">
        <v>375</v>
      </c>
      <c r="D33" s="3">
        <v>0</v>
      </c>
      <c r="E33" s="3">
        <v>0</v>
      </c>
      <c r="F33" s="3">
        <v>1</v>
      </c>
      <c r="G33" s="3">
        <v>6</v>
      </c>
      <c r="H33" s="3">
        <v>0</v>
      </c>
      <c r="I33" s="3">
        <f t="shared" si="0"/>
        <v>0</v>
      </c>
      <c r="J33" s="3">
        <v>0</v>
      </c>
      <c r="K33" s="3">
        <f t="shared" si="1"/>
        <v>0</v>
      </c>
      <c r="L33" s="3">
        <v>0</v>
      </c>
      <c r="M33" s="3">
        <f t="shared" si="2"/>
        <v>0</v>
      </c>
      <c r="N33" s="3">
        <v>0</v>
      </c>
      <c r="O33" s="3">
        <f t="shared" si="3"/>
        <v>0</v>
      </c>
      <c r="P33" s="9">
        <v>0</v>
      </c>
      <c r="Q33" s="9">
        <f t="shared" si="12"/>
        <v>0</v>
      </c>
      <c r="R33" s="9">
        <v>0</v>
      </c>
      <c r="S33" s="9">
        <f t="shared" si="13"/>
        <v>0</v>
      </c>
      <c r="T33" s="9">
        <v>0</v>
      </c>
      <c r="U33" s="9">
        <f t="shared" si="14"/>
        <v>0</v>
      </c>
      <c r="V33" s="9">
        <v>0</v>
      </c>
      <c r="W33" s="9">
        <f t="shared" si="15"/>
        <v>0</v>
      </c>
    </row>
    <row r="34" spans="1:23" ht="15.75" x14ac:dyDescent="0.25">
      <c r="A34" s="2"/>
      <c r="B34" s="2"/>
      <c r="C34" s="13">
        <f>C28+C29+C30+C31+C32+C33</f>
        <v>1567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9"/>
      <c r="Q34" s="9"/>
      <c r="R34" s="9"/>
      <c r="S34" s="9"/>
      <c r="T34" s="9"/>
      <c r="U34" s="9"/>
      <c r="V34" s="9"/>
      <c r="W34" s="9"/>
    </row>
    <row r="35" spans="1:23" x14ac:dyDescent="0.25">
      <c r="A35" s="2"/>
      <c r="B35" s="2"/>
      <c r="C35" s="2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9"/>
      <c r="Q35" s="9"/>
      <c r="R35" s="9"/>
      <c r="S35" s="9"/>
      <c r="T35" s="9"/>
      <c r="U35" s="9"/>
      <c r="V35" s="9"/>
      <c r="W35" s="9"/>
    </row>
    <row r="36" spans="1:23" x14ac:dyDescent="0.25">
      <c r="A36" s="2" t="s">
        <v>35</v>
      </c>
      <c r="B36" s="5" t="s">
        <v>32</v>
      </c>
      <c r="C36" s="10">
        <v>229</v>
      </c>
      <c r="D36" s="3">
        <v>2</v>
      </c>
      <c r="E36" s="3">
        <v>12</v>
      </c>
      <c r="F36" s="3">
        <v>3</v>
      </c>
      <c r="G36" s="3">
        <v>18</v>
      </c>
      <c r="H36" s="3">
        <v>1</v>
      </c>
      <c r="I36" s="3">
        <f t="shared" si="0"/>
        <v>6</v>
      </c>
      <c r="J36" s="3">
        <v>3</v>
      </c>
      <c r="K36" s="3">
        <f t="shared" si="1"/>
        <v>18</v>
      </c>
      <c r="L36" s="3">
        <v>1</v>
      </c>
      <c r="M36" s="3">
        <f t="shared" si="2"/>
        <v>6</v>
      </c>
      <c r="N36" s="3">
        <v>0</v>
      </c>
      <c r="O36" s="3">
        <f t="shared" si="3"/>
        <v>0</v>
      </c>
      <c r="P36" s="9">
        <v>0</v>
      </c>
      <c r="Q36" s="9">
        <f t="shared" ref="Q36:Q38" si="16">P36*$B$1</f>
        <v>0</v>
      </c>
      <c r="R36" s="9">
        <v>0</v>
      </c>
      <c r="S36" s="9">
        <f t="shared" ref="S36:S38" si="17">R36*$B$1</f>
        <v>0</v>
      </c>
      <c r="T36" s="9">
        <v>0</v>
      </c>
      <c r="U36" s="9">
        <f t="shared" ref="U36:U38" si="18">T36*$B$1</f>
        <v>0</v>
      </c>
      <c r="V36" s="9">
        <v>1</v>
      </c>
      <c r="W36" s="9">
        <f t="shared" ref="W36:W38" si="19">V36*$B$1</f>
        <v>6</v>
      </c>
    </row>
    <row r="37" spans="1:23" x14ac:dyDescent="0.25">
      <c r="A37" s="2" t="s">
        <v>35</v>
      </c>
      <c r="B37" s="6" t="s">
        <v>33</v>
      </c>
      <c r="C37" s="10">
        <v>164</v>
      </c>
      <c r="D37" s="7">
        <v>0</v>
      </c>
      <c r="E37" s="7">
        <v>0</v>
      </c>
      <c r="F37" s="7">
        <v>0</v>
      </c>
      <c r="G37" s="7">
        <v>0</v>
      </c>
      <c r="H37" s="7">
        <v>1</v>
      </c>
      <c r="I37" s="3">
        <f t="shared" si="0"/>
        <v>6</v>
      </c>
      <c r="J37" s="7">
        <v>0</v>
      </c>
      <c r="K37" s="3">
        <f t="shared" si="1"/>
        <v>0</v>
      </c>
      <c r="L37" s="7">
        <v>2</v>
      </c>
      <c r="M37" s="3">
        <f t="shared" si="2"/>
        <v>12</v>
      </c>
      <c r="N37" s="7">
        <v>0</v>
      </c>
      <c r="O37" s="3">
        <f t="shared" si="3"/>
        <v>0</v>
      </c>
      <c r="P37" s="7">
        <v>0</v>
      </c>
      <c r="Q37" s="9">
        <f t="shared" si="16"/>
        <v>0</v>
      </c>
      <c r="R37" s="7">
        <v>1</v>
      </c>
      <c r="S37" s="9">
        <f t="shared" si="17"/>
        <v>6</v>
      </c>
      <c r="T37" s="7">
        <v>1</v>
      </c>
      <c r="U37" s="9">
        <f t="shared" si="18"/>
        <v>6</v>
      </c>
      <c r="V37" s="7">
        <v>0</v>
      </c>
      <c r="W37" s="9">
        <f t="shared" si="19"/>
        <v>0</v>
      </c>
    </row>
    <row r="38" spans="1:23" x14ac:dyDescent="0.25">
      <c r="A38" s="2" t="s">
        <v>35</v>
      </c>
      <c r="B38" s="5" t="s">
        <v>34</v>
      </c>
      <c r="C38" s="10">
        <v>195</v>
      </c>
      <c r="D38" s="3">
        <v>3</v>
      </c>
      <c r="E38" s="3">
        <v>18</v>
      </c>
      <c r="F38" s="3">
        <v>1</v>
      </c>
      <c r="G38" s="3">
        <v>6</v>
      </c>
      <c r="H38" s="3">
        <v>2</v>
      </c>
      <c r="I38" s="3">
        <f t="shared" si="0"/>
        <v>12</v>
      </c>
      <c r="J38" s="3">
        <v>1</v>
      </c>
      <c r="K38" s="3">
        <f t="shared" si="1"/>
        <v>6</v>
      </c>
      <c r="L38" s="3">
        <v>0</v>
      </c>
      <c r="M38" s="3">
        <f t="shared" si="2"/>
        <v>0</v>
      </c>
      <c r="N38" s="3">
        <v>0</v>
      </c>
      <c r="O38" s="3">
        <f t="shared" si="3"/>
        <v>0</v>
      </c>
      <c r="P38" s="9">
        <v>0</v>
      </c>
      <c r="Q38" s="9">
        <f t="shared" si="16"/>
        <v>0</v>
      </c>
      <c r="R38" s="9">
        <v>0</v>
      </c>
      <c r="S38" s="9">
        <f t="shared" si="17"/>
        <v>0</v>
      </c>
      <c r="T38" s="9">
        <v>0</v>
      </c>
      <c r="U38" s="9">
        <f t="shared" si="18"/>
        <v>0</v>
      </c>
      <c r="V38" s="9">
        <v>0</v>
      </c>
      <c r="W38" s="9">
        <f t="shared" si="19"/>
        <v>0</v>
      </c>
    </row>
    <row r="39" spans="1:23" ht="15.75" x14ac:dyDescent="0.25">
      <c r="A39" s="2"/>
      <c r="B39" s="2"/>
      <c r="C39" s="13">
        <f>C36+C37+C38</f>
        <v>588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9"/>
      <c r="Q39" s="9"/>
      <c r="R39" s="9"/>
      <c r="S39" s="9"/>
      <c r="T39" s="9"/>
      <c r="U39" s="9"/>
      <c r="V39" s="9"/>
      <c r="W39" s="9"/>
    </row>
    <row r="40" spans="1:23" x14ac:dyDescent="0.25">
      <c r="A40" s="2"/>
      <c r="B40" s="2"/>
      <c r="C40" s="2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9"/>
      <c r="Q40" s="9"/>
      <c r="R40" s="9"/>
      <c r="S40" s="9"/>
      <c r="T40" s="9"/>
      <c r="U40" s="9"/>
      <c r="V40" s="9"/>
      <c r="W40" s="9"/>
    </row>
    <row r="41" spans="1:23" x14ac:dyDescent="0.25">
      <c r="A41" s="2" t="s">
        <v>40</v>
      </c>
      <c r="B41" s="5" t="s">
        <v>36</v>
      </c>
      <c r="C41" s="10">
        <v>60</v>
      </c>
      <c r="D41" s="3">
        <v>0</v>
      </c>
      <c r="E41" s="3">
        <v>0</v>
      </c>
      <c r="F41" s="3">
        <v>4</v>
      </c>
      <c r="G41" s="3">
        <v>24</v>
      </c>
      <c r="H41" s="3">
        <v>3</v>
      </c>
      <c r="I41" s="3">
        <f t="shared" si="0"/>
        <v>18</v>
      </c>
      <c r="J41" s="3">
        <v>0</v>
      </c>
      <c r="K41" s="3">
        <f t="shared" si="1"/>
        <v>0</v>
      </c>
      <c r="L41" s="3">
        <v>1</v>
      </c>
      <c r="M41" s="3">
        <f t="shared" si="2"/>
        <v>6</v>
      </c>
      <c r="N41" s="3">
        <v>0</v>
      </c>
      <c r="O41" s="3">
        <f t="shared" si="3"/>
        <v>0</v>
      </c>
      <c r="P41" s="9">
        <v>1</v>
      </c>
      <c r="Q41" s="9">
        <f t="shared" ref="Q41:Q44" si="20">P41*$B$1</f>
        <v>6</v>
      </c>
      <c r="R41" s="9">
        <v>0</v>
      </c>
      <c r="S41" s="9">
        <f t="shared" ref="S41:S44" si="21">R41*$B$1</f>
        <v>0</v>
      </c>
      <c r="T41" s="9">
        <v>0</v>
      </c>
      <c r="U41" s="9">
        <f t="shared" ref="U41:U44" si="22">T41*$B$1</f>
        <v>0</v>
      </c>
      <c r="V41" s="9">
        <v>0</v>
      </c>
      <c r="W41" s="9">
        <f t="shared" ref="W41:W44" si="23">V41*$B$1</f>
        <v>0</v>
      </c>
    </row>
    <row r="42" spans="1:23" x14ac:dyDescent="0.25">
      <c r="A42" s="2" t="s">
        <v>40</v>
      </c>
      <c r="B42" s="5" t="s">
        <v>37</v>
      </c>
      <c r="C42" s="10">
        <v>113</v>
      </c>
      <c r="D42" s="3">
        <v>0</v>
      </c>
      <c r="E42" s="3">
        <v>0</v>
      </c>
      <c r="F42" s="3">
        <v>4</v>
      </c>
      <c r="G42" s="3">
        <v>24</v>
      </c>
      <c r="H42" s="3">
        <v>3</v>
      </c>
      <c r="I42" s="3">
        <f t="shared" si="0"/>
        <v>18</v>
      </c>
      <c r="J42" s="3">
        <v>3</v>
      </c>
      <c r="K42" s="3">
        <f t="shared" si="1"/>
        <v>18</v>
      </c>
      <c r="L42" s="3">
        <v>1</v>
      </c>
      <c r="M42" s="3">
        <f t="shared" si="2"/>
        <v>6</v>
      </c>
      <c r="N42" s="3">
        <v>1</v>
      </c>
      <c r="O42" s="3">
        <f t="shared" si="3"/>
        <v>6</v>
      </c>
      <c r="P42" s="9">
        <v>1</v>
      </c>
      <c r="Q42" s="9">
        <f t="shared" si="20"/>
        <v>6</v>
      </c>
      <c r="R42" s="9">
        <v>1</v>
      </c>
      <c r="S42" s="9">
        <f t="shared" si="21"/>
        <v>6</v>
      </c>
      <c r="T42" s="9">
        <v>0</v>
      </c>
      <c r="U42" s="9">
        <f t="shared" si="22"/>
        <v>0</v>
      </c>
      <c r="V42" s="9">
        <v>0</v>
      </c>
      <c r="W42" s="9">
        <f t="shared" si="23"/>
        <v>0</v>
      </c>
    </row>
    <row r="43" spans="1:23" x14ac:dyDescent="0.25">
      <c r="A43" s="2" t="s">
        <v>40</v>
      </c>
      <c r="B43" s="5" t="s">
        <v>38</v>
      </c>
      <c r="C43" s="10">
        <v>32</v>
      </c>
      <c r="D43" s="3">
        <v>0</v>
      </c>
      <c r="E43" s="3">
        <v>0</v>
      </c>
      <c r="F43" s="3">
        <v>1</v>
      </c>
      <c r="G43" s="3">
        <v>6</v>
      </c>
      <c r="H43" s="3">
        <v>3</v>
      </c>
      <c r="I43" s="3">
        <f t="shared" si="0"/>
        <v>18</v>
      </c>
      <c r="J43" s="3">
        <v>1</v>
      </c>
      <c r="K43" s="3">
        <f t="shared" si="1"/>
        <v>6</v>
      </c>
      <c r="L43" s="3">
        <v>0</v>
      </c>
      <c r="M43" s="3">
        <f t="shared" si="2"/>
        <v>0</v>
      </c>
      <c r="N43" s="3">
        <v>0</v>
      </c>
      <c r="O43" s="3">
        <f t="shared" si="3"/>
        <v>0</v>
      </c>
      <c r="P43" s="9">
        <v>0</v>
      </c>
      <c r="Q43" s="9">
        <f t="shared" si="20"/>
        <v>0</v>
      </c>
      <c r="R43" s="9">
        <v>0</v>
      </c>
      <c r="S43" s="9">
        <f t="shared" si="21"/>
        <v>0</v>
      </c>
      <c r="T43" s="9">
        <v>0</v>
      </c>
      <c r="U43" s="9">
        <f t="shared" si="22"/>
        <v>0</v>
      </c>
      <c r="V43" s="9">
        <v>1</v>
      </c>
      <c r="W43" s="9">
        <f t="shared" si="23"/>
        <v>6</v>
      </c>
    </row>
    <row r="44" spans="1:23" x14ac:dyDescent="0.25">
      <c r="A44" s="2" t="s">
        <v>40</v>
      </c>
      <c r="B44" s="6" t="s">
        <v>39</v>
      </c>
      <c r="C44" s="10">
        <v>47</v>
      </c>
      <c r="D44" s="7">
        <v>0</v>
      </c>
      <c r="E44" s="7">
        <v>0</v>
      </c>
      <c r="F44" s="7">
        <v>0</v>
      </c>
      <c r="G44" s="7">
        <v>0</v>
      </c>
      <c r="H44" s="7">
        <v>1</v>
      </c>
      <c r="I44" s="3">
        <f t="shared" si="0"/>
        <v>6</v>
      </c>
      <c r="J44" s="7">
        <v>0</v>
      </c>
      <c r="K44" s="3">
        <f t="shared" si="1"/>
        <v>0</v>
      </c>
      <c r="L44" s="7">
        <v>1</v>
      </c>
      <c r="M44" s="3">
        <f t="shared" si="2"/>
        <v>6</v>
      </c>
      <c r="N44" s="7">
        <v>0</v>
      </c>
      <c r="O44" s="3">
        <f t="shared" si="3"/>
        <v>0</v>
      </c>
      <c r="P44" s="7">
        <v>3</v>
      </c>
      <c r="Q44" s="9">
        <f t="shared" si="20"/>
        <v>18</v>
      </c>
      <c r="R44" s="7">
        <v>0</v>
      </c>
      <c r="S44" s="9">
        <f t="shared" si="21"/>
        <v>0</v>
      </c>
      <c r="T44" s="7">
        <v>3</v>
      </c>
      <c r="U44" s="9">
        <f t="shared" si="22"/>
        <v>18</v>
      </c>
      <c r="V44" s="7">
        <v>0</v>
      </c>
      <c r="W44" s="9">
        <f t="shared" si="23"/>
        <v>0</v>
      </c>
    </row>
    <row r="45" spans="1:23" ht="15.75" x14ac:dyDescent="0.25">
      <c r="A45" s="2"/>
      <c r="B45" s="2"/>
      <c r="C45" s="13">
        <f>C41+C42+C43+C44</f>
        <v>252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9"/>
      <c r="Q45" s="9"/>
      <c r="R45" s="9"/>
      <c r="S45" s="9"/>
      <c r="T45" s="9"/>
      <c r="U45" s="9"/>
      <c r="V45" s="9"/>
      <c r="W45" s="9"/>
    </row>
    <row r="46" spans="1:23" x14ac:dyDescent="0.25">
      <c r="A46" s="2"/>
      <c r="B46" s="2"/>
      <c r="C46" s="2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9"/>
      <c r="Q46" s="9"/>
      <c r="R46" s="9"/>
      <c r="S46" s="9"/>
      <c r="T46" s="9"/>
      <c r="U46" s="9"/>
      <c r="V46" s="9"/>
      <c r="W46" s="9"/>
    </row>
    <row r="47" spans="1:23" x14ac:dyDescent="0.25">
      <c r="A47" s="2" t="s">
        <v>49</v>
      </c>
      <c r="B47" s="6" t="s">
        <v>41</v>
      </c>
      <c r="C47" s="10">
        <v>287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3">
        <f t="shared" si="0"/>
        <v>0</v>
      </c>
      <c r="J47" s="7">
        <v>0</v>
      </c>
      <c r="K47" s="3">
        <f t="shared" si="1"/>
        <v>0</v>
      </c>
      <c r="L47" s="7">
        <v>0</v>
      </c>
      <c r="M47" s="3">
        <f t="shared" si="2"/>
        <v>0</v>
      </c>
      <c r="N47" s="7">
        <v>0</v>
      </c>
      <c r="O47" s="3">
        <f t="shared" si="3"/>
        <v>0</v>
      </c>
      <c r="P47" s="7">
        <v>0</v>
      </c>
      <c r="Q47" s="9">
        <f t="shared" ref="Q47:Q53" si="24">P47*$B$1</f>
        <v>0</v>
      </c>
      <c r="R47" s="7">
        <v>0</v>
      </c>
      <c r="S47" s="9">
        <f t="shared" ref="S47:S53" si="25">R47*$B$1</f>
        <v>0</v>
      </c>
      <c r="T47" s="7">
        <v>0</v>
      </c>
      <c r="U47" s="9">
        <f t="shared" ref="U47:U53" si="26">T47*$B$1</f>
        <v>0</v>
      </c>
      <c r="V47" s="7">
        <v>0</v>
      </c>
      <c r="W47" s="9">
        <f t="shared" ref="W47:W53" si="27">V47*$B$1</f>
        <v>0</v>
      </c>
    </row>
    <row r="48" spans="1:23" x14ac:dyDescent="0.25">
      <c r="A48" s="2" t="s">
        <v>49</v>
      </c>
      <c r="B48" s="5" t="s">
        <v>42</v>
      </c>
      <c r="C48" s="10">
        <v>229</v>
      </c>
      <c r="D48" s="3">
        <v>0</v>
      </c>
      <c r="E48" s="3">
        <v>0</v>
      </c>
      <c r="F48" s="3">
        <v>1</v>
      </c>
      <c r="G48" s="3">
        <v>6</v>
      </c>
      <c r="H48" s="3">
        <v>0</v>
      </c>
      <c r="I48" s="3">
        <f t="shared" si="0"/>
        <v>0</v>
      </c>
      <c r="J48" s="3">
        <v>0</v>
      </c>
      <c r="K48" s="3">
        <f t="shared" si="1"/>
        <v>0</v>
      </c>
      <c r="L48" s="3">
        <v>0</v>
      </c>
      <c r="M48" s="3">
        <f t="shared" si="2"/>
        <v>0</v>
      </c>
      <c r="N48" s="3">
        <v>0</v>
      </c>
      <c r="O48" s="3">
        <f t="shared" si="3"/>
        <v>0</v>
      </c>
      <c r="P48" s="9">
        <v>0</v>
      </c>
      <c r="Q48" s="9">
        <f t="shared" si="24"/>
        <v>0</v>
      </c>
      <c r="R48" s="9">
        <v>0</v>
      </c>
      <c r="S48" s="9">
        <f t="shared" si="25"/>
        <v>0</v>
      </c>
      <c r="T48" s="9">
        <v>0</v>
      </c>
      <c r="U48" s="9">
        <f t="shared" si="26"/>
        <v>0</v>
      </c>
      <c r="V48" s="9">
        <v>0</v>
      </c>
      <c r="W48" s="9">
        <f t="shared" si="27"/>
        <v>0</v>
      </c>
    </row>
    <row r="49" spans="1:23" x14ac:dyDescent="0.25">
      <c r="A49" s="2" t="s">
        <v>49</v>
      </c>
      <c r="B49" s="5" t="s">
        <v>43</v>
      </c>
      <c r="C49" s="10">
        <v>294</v>
      </c>
      <c r="D49" s="3">
        <v>0</v>
      </c>
      <c r="E49" s="3">
        <v>0</v>
      </c>
      <c r="F49" s="3">
        <v>12</v>
      </c>
      <c r="G49" s="3">
        <v>72</v>
      </c>
      <c r="H49" s="3">
        <v>3</v>
      </c>
      <c r="I49" s="3">
        <f t="shared" si="0"/>
        <v>18</v>
      </c>
      <c r="J49" s="3">
        <v>1</v>
      </c>
      <c r="K49" s="3">
        <f t="shared" si="1"/>
        <v>6</v>
      </c>
      <c r="L49" s="3">
        <v>0</v>
      </c>
      <c r="M49" s="3">
        <f t="shared" si="2"/>
        <v>0</v>
      </c>
      <c r="N49" s="3">
        <v>0</v>
      </c>
      <c r="O49" s="3">
        <f t="shared" si="3"/>
        <v>0</v>
      </c>
      <c r="P49" s="9">
        <v>0</v>
      </c>
      <c r="Q49" s="9">
        <f t="shared" si="24"/>
        <v>0</v>
      </c>
      <c r="R49" s="9">
        <v>0</v>
      </c>
      <c r="S49" s="9">
        <f t="shared" si="25"/>
        <v>0</v>
      </c>
      <c r="T49" s="9">
        <v>0</v>
      </c>
      <c r="U49" s="9">
        <f t="shared" si="26"/>
        <v>0</v>
      </c>
      <c r="V49" s="9">
        <v>0</v>
      </c>
      <c r="W49" s="9">
        <f t="shared" si="27"/>
        <v>0</v>
      </c>
    </row>
    <row r="50" spans="1:23" x14ac:dyDescent="0.25">
      <c r="A50" s="2" t="s">
        <v>49</v>
      </c>
      <c r="B50" s="6" t="s">
        <v>44</v>
      </c>
      <c r="C50" s="10">
        <v>114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3">
        <f t="shared" si="0"/>
        <v>0</v>
      </c>
      <c r="J50" s="7">
        <v>0</v>
      </c>
      <c r="K50" s="3">
        <f t="shared" si="1"/>
        <v>0</v>
      </c>
      <c r="L50" s="7">
        <v>0</v>
      </c>
      <c r="M50" s="3">
        <f t="shared" si="2"/>
        <v>0</v>
      </c>
      <c r="N50" s="7">
        <v>0</v>
      </c>
      <c r="O50" s="3">
        <f t="shared" si="3"/>
        <v>0</v>
      </c>
      <c r="P50" s="7">
        <v>0</v>
      </c>
      <c r="Q50" s="9">
        <f t="shared" si="24"/>
        <v>0</v>
      </c>
      <c r="R50" s="7">
        <v>0</v>
      </c>
      <c r="S50" s="9">
        <f t="shared" si="25"/>
        <v>0</v>
      </c>
      <c r="T50" s="7">
        <v>0</v>
      </c>
      <c r="U50" s="9">
        <f t="shared" si="26"/>
        <v>0</v>
      </c>
      <c r="V50" s="7">
        <v>0</v>
      </c>
      <c r="W50" s="9">
        <f t="shared" si="27"/>
        <v>0</v>
      </c>
    </row>
    <row r="51" spans="1:23" x14ac:dyDescent="0.25">
      <c r="A51" s="2" t="s">
        <v>49</v>
      </c>
      <c r="B51" s="5" t="s">
        <v>45</v>
      </c>
      <c r="C51" s="10">
        <v>159</v>
      </c>
      <c r="D51" s="3">
        <v>2</v>
      </c>
      <c r="E51" s="3">
        <v>12</v>
      </c>
      <c r="F51" s="3">
        <v>0</v>
      </c>
      <c r="G51" s="3">
        <v>0</v>
      </c>
      <c r="H51" s="3">
        <v>3</v>
      </c>
      <c r="I51" s="3">
        <f t="shared" si="0"/>
        <v>18</v>
      </c>
      <c r="J51" s="3">
        <v>0</v>
      </c>
      <c r="K51" s="3">
        <f t="shared" si="1"/>
        <v>0</v>
      </c>
      <c r="L51" s="3">
        <v>2</v>
      </c>
      <c r="M51" s="3">
        <f t="shared" si="2"/>
        <v>12</v>
      </c>
      <c r="N51" s="3">
        <v>0</v>
      </c>
      <c r="O51" s="3">
        <f t="shared" si="3"/>
        <v>0</v>
      </c>
      <c r="P51" s="9">
        <v>0</v>
      </c>
      <c r="Q51" s="9">
        <f t="shared" si="24"/>
        <v>0</v>
      </c>
      <c r="R51" s="9">
        <v>0</v>
      </c>
      <c r="S51" s="9">
        <f t="shared" si="25"/>
        <v>0</v>
      </c>
      <c r="T51" s="9">
        <v>1</v>
      </c>
      <c r="U51" s="9">
        <f t="shared" si="26"/>
        <v>6</v>
      </c>
      <c r="V51" s="9">
        <v>0</v>
      </c>
      <c r="W51" s="9">
        <f t="shared" si="27"/>
        <v>0</v>
      </c>
    </row>
    <row r="52" spans="1:23" x14ac:dyDescent="0.25">
      <c r="A52" s="2" t="s">
        <v>49</v>
      </c>
      <c r="B52" s="6" t="s">
        <v>46</v>
      </c>
      <c r="C52" s="10">
        <v>236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3">
        <f t="shared" si="0"/>
        <v>0</v>
      </c>
      <c r="J52" s="7">
        <v>0</v>
      </c>
      <c r="K52" s="3">
        <f t="shared" si="1"/>
        <v>0</v>
      </c>
      <c r="L52" s="7">
        <v>0</v>
      </c>
      <c r="M52" s="3">
        <f t="shared" si="2"/>
        <v>0</v>
      </c>
      <c r="N52" s="7">
        <v>0</v>
      </c>
      <c r="O52" s="3">
        <f t="shared" si="3"/>
        <v>0</v>
      </c>
      <c r="P52" s="7">
        <v>0</v>
      </c>
      <c r="Q52" s="9">
        <f t="shared" si="24"/>
        <v>0</v>
      </c>
      <c r="R52" s="7">
        <v>0</v>
      </c>
      <c r="S52" s="9">
        <f t="shared" si="25"/>
        <v>0</v>
      </c>
      <c r="T52" s="7">
        <v>0</v>
      </c>
      <c r="U52" s="9">
        <f t="shared" si="26"/>
        <v>0</v>
      </c>
      <c r="V52" s="7">
        <v>0</v>
      </c>
      <c r="W52" s="9">
        <f t="shared" si="27"/>
        <v>0</v>
      </c>
    </row>
    <row r="53" spans="1:23" x14ac:dyDescent="0.25">
      <c r="A53" s="2" t="s">
        <v>49</v>
      </c>
      <c r="B53" s="6" t="s">
        <v>47</v>
      </c>
      <c r="C53" s="10">
        <v>93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3">
        <f t="shared" si="0"/>
        <v>0</v>
      </c>
      <c r="J53" s="7">
        <v>0</v>
      </c>
      <c r="K53" s="3">
        <f t="shared" si="1"/>
        <v>0</v>
      </c>
      <c r="L53" s="7">
        <v>0</v>
      </c>
      <c r="M53" s="3">
        <f t="shared" si="2"/>
        <v>0</v>
      </c>
      <c r="N53" s="7">
        <v>0</v>
      </c>
      <c r="O53" s="3">
        <f t="shared" si="3"/>
        <v>0</v>
      </c>
      <c r="P53" s="7">
        <v>0</v>
      </c>
      <c r="Q53" s="9">
        <f t="shared" si="24"/>
        <v>0</v>
      </c>
      <c r="R53" s="7">
        <v>0</v>
      </c>
      <c r="S53" s="9">
        <f t="shared" si="25"/>
        <v>0</v>
      </c>
      <c r="T53" s="7">
        <v>0</v>
      </c>
      <c r="U53" s="9">
        <f t="shared" si="26"/>
        <v>0</v>
      </c>
      <c r="V53" s="7">
        <v>0</v>
      </c>
      <c r="W53" s="9">
        <f t="shared" si="27"/>
        <v>0</v>
      </c>
    </row>
    <row r="54" spans="1:23" ht="15.75" x14ac:dyDescent="0.25">
      <c r="A54" s="2"/>
      <c r="B54" s="2"/>
      <c r="C54" s="13">
        <f>C47+C48+C49+C50+C51+C52+C53</f>
        <v>1412</v>
      </c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9"/>
      <c r="Q54" s="9"/>
      <c r="R54" s="9"/>
      <c r="S54" s="9"/>
      <c r="T54" s="9"/>
      <c r="U54" s="9"/>
      <c r="V54" s="9"/>
      <c r="W54" s="9"/>
    </row>
    <row r="55" spans="1:23" x14ac:dyDescent="0.25">
      <c r="A55" s="2"/>
      <c r="B55" s="2"/>
      <c r="C55" s="2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9"/>
      <c r="Q55" s="9"/>
      <c r="R55" s="9"/>
      <c r="S55" s="9"/>
      <c r="T55" s="9"/>
      <c r="U55" s="9"/>
      <c r="V55" s="9"/>
      <c r="W55" s="9"/>
    </row>
    <row r="56" spans="1:23" x14ac:dyDescent="0.25">
      <c r="A56" s="2" t="s">
        <v>53</v>
      </c>
      <c r="B56" s="5" t="s">
        <v>48</v>
      </c>
      <c r="C56" s="10">
        <v>672</v>
      </c>
      <c r="D56" s="3">
        <v>3</v>
      </c>
      <c r="E56" s="3">
        <v>18</v>
      </c>
      <c r="F56" s="3">
        <v>2</v>
      </c>
      <c r="G56" s="3">
        <v>12</v>
      </c>
      <c r="H56" s="3">
        <v>11</v>
      </c>
      <c r="I56" s="3">
        <f t="shared" si="0"/>
        <v>66</v>
      </c>
      <c r="J56" s="3">
        <v>6</v>
      </c>
      <c r="K56" s="3">
        <f t="shared" si="1"/>
        <v>36</v>
      </c>
      <c r="L56" s="3">
        <v>1</v>
      </c>
      <c r="M56" s="3">
        <f t="shared" si="2"/>
        <v>6</v>
      </c>
      <c r="N56" s="3">
        <v>3</v>
      </c>
      <c r="O56" s="3">
        <f t="shared" si="3"/>
        <v>18</v>
      </c>
      <c r="P56" s="9">
        <v>1</v>
      </c>
      <c r="Q56" s="9">
        <f t="shared" ref="Q56:Q59" si="28">P56*$B$1</f>
        <v>6</v>
      </c>
      <c r="R56" s="9">
        <v>0</v>
      </c>
      <c r="S56" s="9">
        <f t="shared" ref="S56:S59" si="29">R56*$B$1</f>
        <v>0</v>
      </c>
      <c r="T56" s="9">
        <v>2</v>
      </c>
      <c r="U56" s="9">
        <f t="shared" ref="U56:U59" si="30">T56*$B$1</f>
        <v>12</v>
      </c>
      <c r="V56" s="9">
        <v>0</v>
      </c>
      <c r="W56" s="9">
        <f t="shared" ref="W56:W59" si="31">V56*$B$1</f>
        <v>0</v>
      </c>
    </row>
    <row r="57" spans="1:23" x14ac:dyDescent="0.25">
      <c r="A57" s="2" t="s">
        <v>53</v>
      </c>
      <c r="B57" s="5" t="s">
        <v>50</v>
      </c>
      <c r="C57" s="10">
        <v>304</v>
      </c>
      <c r="D57" s="3">
        <v>9</v>
      </c>
      <c r="E57" s="3">
        <v>54</v>
      </c>
      <c r="F57" s="3">
        <v>3</v>
      </c>
      <c r="G57" s="3">
        <v>18</v>
      </c>
      <c r="H57" s="3">
        <v>2</v>
      </c>
      <c r="I57" s="3">
        <f t="shared" si="0"/>
        <v>12</v>
      </c>
      <c r="J57" s="3">
        <v>1</v>
      </c>
      <c r="K57" s="3">
        <f t="shared" si="1"/>
        <v>6</v>
      </c>
      <c r="L57" s="3">
        <v>1</v>
      </c>
      <c r="M57" s="3">
        <f t="shared" si="2"/>
        <v>6</v>
      </c>
      <c r="N57" s="3">
        <v>0</v>
      </c>
      <c r="O57" s="3">
        <f t="shared" si="3"/>
        <v>0</v>
      </c>
      <c r="P57" s="9">
        <v>0</v>
      </c>
      <c r="Q57" s="9">
        <f t="shared" si="28"/>
        <v>0</v>
      </c>
      <c r="R57" s="9">
        <v>0</v>
      </c>
      <c r="S57" s="9">
        <f t="shared" si="29"/>
        <v>0</v>
      </c>
      <c r="T57" s="9">
        <v>0</v>
      </c>
      <c r="U57" s="9">
        <f t="shared" si="30"/>
        <v>0</v>
      </c>
      <c r="V57" s="9">
        <v>0</v>
      </c>
      <c r="W57" s="9">
        <f t="shared" si="31"/>
        <v>0</v>
      </c>
    </row>
    <row r="58" spans="1:23" x14ac:dyDescent="0.25">
      <c r="A58" s="2" t="s">
        <v>53</v>
      </c>
      <c r="B58" s="6" t="s">
        <v>51</v>
      </c>
      <c r="C58" s="10">
        <v>190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3">
        <f t="shared" si="0"/>
        <v>0</v>
      </c>
      <c r="J58" s="7">
        <v>1</v>
      </c>
      <c r="K58" s="3">
        <f t="shared" si="1"/>
        <v>6</v>
      </c>
      <c r="L58" s="7">
        <v>1</v>
      </c>
      <c r="M58" s="3">
        <f t="shared" si="2"/>
        <v>6</v>
      </c>
      <c r="N58" s="7">
        <v>0</v>
      </c>
      <c r="O58" s="3">
        <f t="shared" si="3"/>
        <v>0</v>
      </c>
      <c r="P58" s="7">
        <v>0</v>
      </c>
      <c r="Q58" s="9">
        <f t="shared" si="28"/>
        <v>0</v>
      </c>
      <c r="R58" s="7">
        <v>0</v>
      </c>
      <c r="S58" s="9">
        <f t="shared" si="29"/>
        <v>0</v>
      </c>
      <c r="T58" s="7">
        <v>0</v>
      </c>
      <c r="U58" s="9">
        <f t="shared" si="30"/>
        <v>0</v>
      </c>
      <c r="V58" s="7">
        <v>0</v>
      </c>
      <c r="W58" s="9">
        <f t="shared" si="31"/>
        <v>0</v>
      </c>
    </row>
    <row r="59" spans="1:23" x14ac:dyDescent="0.25">
      <c r="A59" s="2" t="s">
        <v>53</v>
      </c>
      <c r="B59" s="6" t="s">
        <v>52</v>
      </c>
      <c r="C59" s="10">
        <v>314</v>
      </c>
      <c r="D59" s="7">
        <v>0</v>
      </c>
      <c r="E59" s="7">
        <v>0</v>
      </c>
      <c r="F59" s="7">
        <v>0</v>
      </c>
      <c r="G59" s="7">
        <v>0</v>
      </c>
      <c r="H59" s="7">
        <v>1</v>
      </c>
      <c r="I59" s="3">
        <f t="shared" si="0"/>
        <v>6</v>
      </c>
      <c r="J59" s="7">
        <v>0</v>
      </c>
      <c r="K59" s="3">
        <f t="shared" si="1"/>
        <v>0</v>
      </c>
      <c r="L59" s="7">
        <v>0</v>
      </c>
      <c r="M59" s="3">
        <f t="shared" si="2"/>
        <v>0</v>
      </c>
      <c r="N59" s="7">
        <v>0</v>
      </c>
      <c r="O59" s="3">
        <f t="shared" si="3"/>
        <v>0</v>
      </c>
      <c r="P59" s="7">
        <v>0</v>
      </c>
      <c r="Q59" s="9">
        <f t="shared" si="28"/>
        <v>0</v>
      </c>
      <c r="R59" s="7">
        <v>0</v>
      </c>
      <c r="S59" s="9">
        <f t="shared" si="29"/>
        <v>0</v>
      </c>
      <c r="T59" s="7">
        <v>0</v>
      </c>
      <c r="U59" s="9">
        <f t="shared" si="30"/>
        <v>0</v>
      </c>
      <c r="V59" s="7">
        <v>1</v>
      </c>
      <c r="W59" s="9">
        <f t="shared" si="31"/>
        <v>6</v>
      </c>
    </row>
    <row r="60" spans="1:23" ht="15.75" x14ac:dyDescent="0.25">
      <c r="A60" s="2"/>
      <c r="B60" s="2"/>
      <c r="C60" s="13">
        <f>C56+C57+C58+C59</f>
        <v>1480</v>
      </c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9"/>
      <c r="Q60" s="9"/>
      <c r="R60" s="9"/>
      <c r="S60" s="9"/>
      <c r="T60" s="9"/>
      <c r="U60" s="9"/>
      <c r="V60" s="9"/>
      <c r="W60" s="9"/>
    </row>
    <row r="61" spans="1:23" x14ac:dyDescent="0.25">
      <c r="A61" s="2"/>
      <c r="B61" s="2"/>
      <c r="C61" s="2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9"/>
      <c r="Q61" s="9"/>
      <c r="R61" s="9"/>
      <c r="S61" s="9"/>
      <c r="T61" s="9"/>
      <c r="U61" s="9"/>
      <c r="V61" s="9"/>
      <c r="W61" s="9"/>
    </row>
    <row r="62" spans="1:23" x14ac:dyDescent="0.25">
      <c r="A62" s="2" t="s">
        <v>58</v>
      </c>
      <c r="B62" s="5" t="s">
        <v>54</v>
      </c>
      <c r="C62" s="10">
        <v>229</v>
      </c>
      <c r="D62" s="3">
        <v>4</v>
      </c>
      <c r="E62" s="3">
        <v>24</v>
      </c>
      <c r="F62" s="3">
        <v>3</v>
      </c>
      <c r="G62" s="3">
        <v>18</v>
      </c>
      <c r="H62" s="3">
        <v>1</v>
      </c>
      <c r="I62" s="3">
        <f t="shared" si="0"/>
        <v>6</v>
      </c>
      <c r="J62" s="3">
        <v>0</v>
      </c>
      <c r="K62" s="3">
        <f t="shared" si="1"/>
        <v>0</v>
      </c>
      <c r="L62" s="3">
        <v>1</v>
      </c>
      <c r="M62" s="3">
        <f t="shared" si="2"/>
        <v>6</v>
      </c>
      <c r="N62" s="3">
        <v>0</v>
      </c>
      <c r="O62" s="3">
        <f t="shared" si="3"/>
        <v>0</v>
      </c>
      <c r="P62" s="9">
        <v>0</v>
      </c>
      <c r="Q62" s="9">
        <f t="shared" ref="Q62:Q65" si="32">P62*$B$1</f>
        <v>0</v>
      </c>
      <c r="R62" s="9">
        <v>0</v>
      </c>
      <c r="S62" s="9">
        <f t="shared" ref="S62:S65" si="33">R62*$B$1</f>
        <v>0</v>
      </c>
      <c r="T62" s="9">
        <v>0</v>
      </c>
      <c r="U62" s="9">
        <f t="shared" ref="U62:U65" si="34">T62*$B$1</f>
        <v>0</v>
      </c>
      <c r="V62" s="9">
        <v>5</v>
      </c>
      <c r="W62" s="9">
        <f t="shared" ref="W62:W65" si="35">V62*$B$1</f>
        <v>30</v>
      </c>
    </row>
    <row r="63" spans="1:23" x14ac:dyDescent="0.25">
      <c r="A63" s="2" t="s">
        <v>58</v>
      </c>
      <c r="B63" s="5" t="s">
        <v>55</v>
      </c>
      <c r="C63" s="10">
        <v>184</v>
      </c>
      <c r="D63" s="3">
        <v>2</v>
      </c>
      <c r="E63" s="3">
        <v>12</v>
      </c>
      <c r="F63" s="3">
        <v>4</v>
      </c>
      <c r="G63" s="3">
        <v>24</v>
      </c>
      <c r="H63" s="3">
        <v>3</v>
      </c>
      <c r="I63" s="3">
        <f t="shared" si="0"/>
        <v>18</v>
      </c>
      <c r="J63" s="3">
        <v>2</v>
      </c>
      <c r="K63" s="3">
        <f t="shared" si="1"/>
        <v>12</v>
      </c>
      <c r="L63" s="3">
        <v>0</v>
      </c>
      <c r="M63" s="3">
        <f t="shared" si="2"/>
        <v>0</v>
      </c>
      <c r="N63" s="3">
        <v>1</v>
      </c>
      <c r="O63" s="3">
        <f t="shared" si="3"/>
        <v>6</v>
      </c>
      <c r="P63" s="9">
        <v>1</v>
      </c>
      <c r="Q63" s="9">
        <f t="shared" si="32"/>
        <v>6</v>
      </c>
      <c r="R63" s="9">
        <v>0</v>
      </c>
      <c r="S63" s="9">
        <f t="shared" si="33"/>
        <v>0</v>
      </c>
      <c r="T63" s="9">
        <v>0</v>
      </c>
      <c r="U63" s="9">
        <f t="shared" si="34"/>
        <v>0</v>
      </c>
      <c r="V63" s="9">
        <v>5</v>
      </c>
      <c r="W63" s="9">
        <f t="shared" si="35"/>
        <v>30</v>
      </c>
    </row>
    <row r="64" spans="1:23" x14ac:dyDescent="0.25">
      <c r="A64" s="2" t="s">
        <v>58</v>
      </c>
      <c r="B64" s="6" t="s">
        <v>56</v>
      </c>
      <c r="C64" s="10">
        <v>18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3">
        <f t="shared" si="0"/>
        <v>0</v>
      </c>
      <c r="J64" s="7">
        <v>0</v>
      </c>
      <c r="K64" s="3">
        <f t="shared" si="1"/>
        <v>0</v>
      </c>
      <c r="L64" s="7">
        <v>0</v>
      </c>
      <c r="M64" s="3">
        <f t="shared" si="2"/>
        <v>0</v>
      </c>
      <c r="N64" s="7">
        <v>0</v>
      </c>
      <c r="O64" s="3">
        <f t="shared" si="3"/>
        <v>0</v>
      </c>
      <c r="P64" s="7">
        <v>0</v>
      </c>
      <c r="Q64" s="9">
        <f t="shared" si="32"/>
        <v>0</v>
      </c>
      <c r="R64" s="7">
        <v>0</v>
      </c>
      <c r="S64" s="9">
        <f t="shared" si="33"/>
        <v>0</v>
      </c>
      <c r="T64" s="7">
        <v>0</v>
      </c>
      <c r="U64" s="9">
        <f t="shared" si="34"/>
        <v>0</v>
      </c>
      <c r="V64" s="7">
        <v>0</v>
      </c>
      <c r="W64" s="9">
        <f t="shared" si="35"/>
        <v>0</v>
      </c>
    </row>
    <row r="65" spans="1:23" x14ac:dyDescent="0.25">
      <c r="A65" s="2" t="s">
        <v>58</v>
      </c>
      <c r="B65" s="5" t="s">
        <v>57</v>
      </c>
      <c r="C65" s="10">
        <v>65</v>
      </c>
      <c r="D65" s="3">
        <v>12</v>
      </c>
      <c r="E65" s="3">
        <v>72</v>
      </c>
      <c r="F65" s="3">
        <v>3</v>
      </c>
      <c r="G65" s="3">
        <v>18</v>
      </c>
      <c r="H65" s="3">
        <v>0</v>
      </c>
      <c r="I65" s="3">
        <f t="shared" si="0"/>
        <v>0</v>
      </c>
      <c r="J65" s="3">
        <v>0</v>
      </c>
      <c r="K65" s="3">
        <f t="shared" si="1"/>
        <v>0</v>
      </c>
      <c r="L65" s="3">
        <v>0</v>
      </c>
      <c r="M65" s="3">
        <f t="shared" si="2"/>
        <v>0</v>
      </c>
      <c r="N65" s="3">
        <v>0</v>
      </c>
      <c r="O65" s="3">
        <f t="shared" si="3"/>
        <v>0</v>
      </c>
      <c r="P65" s="9">
        <v>0</v>
      </c>
      <c r="Q65" s="9">
        <f t="shared" si="32"/>
        <v>0</v>
      </c>
      <c r="R65" s="9">
        <v>0</v>
      </c>
      <c r="S65" s="9">
        <f t="shared" si="33"/>
        <v>0</v>
      </c>
      <c r="T65" s="9">
        <v>0</v>
      </c>
      <c r="U65" s="9">
        <f t="shared" si="34"/>
        <v>0</v>
      </c>
      <c r="V65" s="9">
        <v>0</v>
      </c>
      <c r="W65" s="9">
        <f t="shared" si="35"/>
        <v>0</v>
      </c>
    </row>
    <row r="66" spans="1:23" ht="15.75" x14ac:dyDescent="0.25">
      <c r="A66" s="2"/>
      <c r="B66" s="2"/>
      <c r="C66" s="13">
        <f>C62+C63+C64+C65</f>
        <v>496</v>
      </c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9"/>
      <c r="Q66" s="9"/>
      <c r="R66" s="9"/>
      <c r="S66" s="9"/>
      <c r="T66" s="9"/>
      <c r="U66" s="9"/>
      <c r="V66" s="9"/>
      <c r="W66" s="9"/>
    </row>
    <row r="67" spans="1:23" x14ac:dyDescent="0.25">
      <c r="A67" s="2"/>
      <c r="B67" s="2"/>
      <c r="C67" s="2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9"/>
      <c r="Q67" s="9"/>
      <c r="R67" s="9"/>
      <c r="S67" s="9"/>
      <c r="T67" s="9"/>
      <c r="U67" s="9"/>
      <c r="V67" s="9"/>
      <c r="W67" s="9"/>
    </row>
    <row r="68" spans="1:23" x14ac:dyDescent="0.25">
      <c r="A68" s="2" t="s">
        <v>66</v>
      </c>
      <c r="B68" s="5" t="s">
        <v>59</v>
      </c>
      <c r="C68" s="10">
        <v>275</v>
      </c>
      <c r="D68" s="3">
        <v>8</v>
      </c>
      <c r="E68" s="3">
        <v>48</v>
      </c>
      <c r="F68" s="3">
        <v>1</v>
      </c>
      <c r="G68" s="3">
        <v>6</v>
      </c>
      <c r="H68" s="3">
        <v>1</v>
      </c>
      <c r="I68" s="3">
        <f t="shared" ref="I68:I83" si="36">H68*$B$1</f>
        <v>6</v>
      </c>
      <c r="J68" s="3">
        <v>0</v>
      </c>
      <c r="K68" s="3">
        <f t="shared" ref="K68:K83" si="37">J68*$B$1</f>
        <v>0</v>
      </c>
      <c r="L68" s="3">
        <v>2</v>
      </c>
      <c r="M68" s="3">
        <f t="shared" ref="M68:M83" si="38">L68*$B$1</f>
        <v>12</v>
      </c>
      <c r="N68" s="3">
        <v>3</v>
      </c>
      <c r="O68" s="3">
        <f t="shared" ref="O68:O83" si="39">N68*$B$1</f>
        <v>18</v>
      </c>
      <c r="P68" s="9">
        <v>0</v>
      </c>
      <c r="Q68" s="9">
        <f t="shared" ref="Q68:Q74" si="40">P68*$B$1</f>
        <v>0</v>
      </c>
      <c r="R68" s="9">
        <v>0</v>
      </c>
      <c r="S68" s="9">
        <f t="shared" ref="S68:S74" si="41">R68*$B$1</f>
        <v>0</v>
      </c>
      <c r="T68" s="9">
        <v>0</v>
      </c>
      <c r="U68" s="9">
        <f t="shared" ref="U68:U74" si="42">T68*$B$1</f>
        <v>0</v>
      </c>
      <c r="V68" s="9">
        <v>0</v>
      </c>
      <c r="W68" s="9">
        <f t="shared" ref="W68:W74" si="43">V68*$B$1</f>
        <v>0</v>
      </c>
    </row>
    <row r="69" spans="1:23" x14ac:dyDescent="0.25">
      <c r="A69" s="2" t="s">
        <v>66</v>
      </c>
      <c r="B69" s="5" t="s">
        <v>60</v>
      </c>
      <c r="C69" s="10">
        <v>365</v>
      </c>
      <c r="D69" s="3">
        <v>0</v>
      </c>
      <c r="E69" s="3">
        <v>0</v>
      </c>
      <c r="F69" s="3">
        <v>12</v>
      </c>
      <c r="G69" s="3">
        <v>72</v>
      </c>
      <c r="H69" s="3">
        <v>2</v>
      </c>
      <c r="I69" s="3">
        <f t="shared" si="36"/>
        <v>12</v>
      </c>
      <c r="J69" s="3">
        <v>1</v>
      </c>
      <c r="K69" s="3">
        <f t="shared" si="37"/>
        <v>6</v>
      </c>
      <c r="L69" s="3">
        <v>1</v>
      </c>
      <c r="M69" s="3">
        <f t="shared" si="38"/>
        <v>6</v>
      </c>
      <c r="N69" s="3">
        <v>11</v>
      </c>
      <c r="O69" s="3">
        <f t="shared" si="39"/>
        <v>66</v>
      </c>
      <c r="P69" s="9">
        <v>0</v>
      </c>
      <c r="Q69" s="9">
        <f t="shared" si="40"/>
        <v>0</v>
      </c>
      <c r="R69" s="9">
        <v>0</v>
      </c>
      <c r="S69" s="9">
        <f t="shared" si="41"/>
        <v>0</v>
      </c>
      <c r="T69" s="9">
        <v>0</v>
      </c>
      <c r="U69" s="9">
        <f t="shared" si="42"/>
        <v>0</v>
      </c>
      <c r="V69" s="9">
        <v>0</v>
      </c>
      <c r="W69" s="9">
        <f t="shared" si="43"/>
        <v>0</v>
      </c>
    </row>
    <row r="70" spans="1:23" x14ac:dyDescent="0.25">
      <c r="A70" s="2" t="s">
        <v>66</v>
      </c>
      <c r="B70" s="5" t="s">
        <v>61</v>
      </c>
      <c r="C70" s="10">
        <v>336</v>
      </c>
      <c r="D70" s="3">
        <v>5</v>
      </c>
      <c r="E70" s="3">
        <v>30</v>
      </c>
      <c r="F70" s="3">
        <v>12</v>
      </c>
      <c r="G70" s="3">
        <v>72</v>
      </c>
      <c r="H70" s="3">
        <v>4</v>
      </c>
      <c r="I70" s="3">
        <f t="shared" si="36"/>
        <v>24</v>
      </c>
      <c r="J70" s="3">
        <v>3</v>
      </c>
      <c r="K70" s="3">
        <f t="shared" si="37"/>
        <v>18</v>
      </c>
      <c r="L70" s="3">
        <v>3</v>
      </c>
      <c r="M70" s="3">
        <f t="shared" si="38"/>
        <v>18</v>
      </c>
      <c r="N70" s="3">
        <v>2</v>
      </c>
      <c r="O70" s="3">
        <f t="shared" si="39"/>
        <v>12</v>
      </c>
      <c r="P70" s="9">
        <v>1</v>
      </c>
      <c r="Q70" s="9">
        <f t="shared" si="40"/>
        <v>6</v>
      </c>
      <c r="R70" s="9">
        <v>0</v>
      </c>
      <c r="S70" s="9">
        <f t="shared" si="41"/>
        <v>0</v>
      </c>
      <c r="T70" s="9">
        <v>1</v>
      </c>
      <c r="U70" s="9">
        <f t="shared" si="42"/>
        <v>6</v>
      </c>
      <c r="V70" s="9">
        <v>1</v>
      </c>
      <c r="W70" s="9">
        <f t="shared" si="43"/>
        <v>6</v>
      </c>
    </row>
    <row r="71" spans="1:23" x14ac:dyDescent="0.25">
      <c r="A71" s="2" t="s">
        <v>66</v>
      </c>
      <c r="B71" s="5" t="s">
        <v>62</v>
      </c>
      <c r="C71" s="10">
        <v>166</v>
      </c>
      <c r="D71" s="3">
        <v>1</v>
      </c>
      <c r="E71" s="3">
        <v>6</v>
      </c>
      <c r="F71" s="3">
        <v>7</v>
      </c>
      <c r="G71" s="3">
        <v>42</v>
      </c>
      <c r="H71" s="3">
        <v>2</v>
      </c>
      <c r="I71" s="3">
        <f t="shared" si="36"/>
        <v>12</v>
      </c>
      <c r="J71" s="3">
        <v>0</v>
      </c>
      <c r="K71" s="3">
        <f t="shared" si="37"/>
        <v>0</v>
      </c>
      <c r="L71" s="3">
        <v>0</v>
      </c>
      <c r="M71" s="3">
        <f t="shared" si="38"/>
        <v>0</v>
      </c>
      <c r="N71" s="3">
        <v>0</v>
      </c>
      <c r="O71" s="3">
        <f t="shared" si="39"/>
        <v>0</v>
      </c>
      <c r="P71" s="9">
        <v>0</v>
      </c>
      <c r="Q71" s="9">
        <f t="shared" si="40"/>
        <v>0</v>
      </c>
      <c r="R71" s="9">
        <v>1</v>
      </c>
      <c r="S71" s="9">
        <f t="shared" si="41"/>
        <v>6</v>
      </c>
      <c r="T71" s="9">
        <v>0</v>
      </c>
      <c r="U71" s="9">
        <f t="shared" si="42"/>
        <v>0</v>
      </c>
      <c r="V71" s="9">
        <v>0</v>
      </c>
      <c r="W71" s="9">
        <f t="shared" si="43"/>
        <v>0</v>
      </c>
    </row>
    <row r="72" spans="1:23" x14ac:dyDescent="0.25">
      <c r="A72" s="2" t="s">
        <v>66</v>
      </c>
      <c r="B72" s="6" t="s">
        <v>63</v>
      </c>
      <c r="C72" s="10">
        <v>217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3">
        <f t="shared" si="36"/>
        <v>0</v>
      </c>
      <c r="J72" s="7">
        <v>1</v>
      </c>
      <c r="K72" s="3">
        <f t="shared" si="37"/>
        <v>6</v>
      </c>
      <c r="L72" s="7">
        <v>0</v>
      </c>
      <c r="M72" s="3">
        <f t="shared" si="38"/>
        <v>0</v>
      </c>
      <c r="N72" s="7">
        <v>0</v>
      </c>
      <c r="O72" s="3">
        <f t="shared" si="39"/>
        <v>0</v>
      </c>
      <c r="P72" s="7">
        <v>0</v>
      </c>
      <c r="Q72" s="9">
        <f t="shared" si="40"/>
        <v>0</v>
      </c>
      <c r="R72" s="7">
        <v>0</v>
      </c>
      <c r="S72" s="9">
        <f t="shared" si="41"/>
        <v>0</v>
      </c>
      <c r="T72" s="7">
        <v>0</v>
      </c>
      <c r="U72" s="9">
        <f t="shared" si="42"/>
        <v>0</v>
      </c>
      <c r="V72" s="7">
        <v>0</v>
      </c>
      <c r="W72" s="9">
        <f t="shared" si="43"/>
        <v>0</v>
      </c>
    </row>
    <row r="73" spans="1:23" x14ac:dyDescent="0.25">
      <c r="A73" s="2" t="s">
        <v>66</v>
      </c>
      <c r="B73" s="6" t="s">
        <v>64</v>
      </c>
      <c r="C73" s="10">
        <v>27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3">
        <f t="shared" si="36"/>
        <v>0</v>
      </c>
      <c r="J73" s="7">
        <v>1</v>
      </c>
      <c r="K73" s="3">
        <f t="shared" si="37"/>
        <v>6</v>
      </c>
      <c r="L73" s="7">
        <v>0</v>
      </c>
      <c r="M73" s="3">
        <f t="shared" si="38"/>
        <v>0</v>
      </c>
      <c r="N73" s="7">
        <v>0</v>
      </c>
      <c r="O73" s="3">
        <f t="shared" si="39"/>
        <v>0</v>
      </c>
      <c r="P73" s="7">
        <v>0</v>
      </c>
      <c r="Q73" s="9">
        <f t="shared" si="40"/>
        <v>0</v>
      </c>
      <c r="R73" s="7">
        <v>0</v>
      </c>
      <c r="S73" s="9">
        <f t="shared" si="41"/>
        <v>0</v>
      </c>
      <c r="T73" s="7">
        <v>0</v>
      </c>
      <c r="U73" s="9">
        <f t="shared" si="42"/>
        <v>0</v>
      </c>
      <c r="V73" s="7">
        <v>0</v>
      </c>
      <c r="W73" s="9">
        <f t="shared" si="43"/>
        <v>0</v>
      </c>
    </row>
    <row r="74" spans="1:23" x14ac:dyDescent="0.25">
      <c r="A74" s="2" t="s">
        <v>66</v>
      </c>
      <c r="B74" s="5" t="s">
        <v>65</v>
      </c>
      <c r="C74" s="10">
        <v>46</v>
      </c>
      <c r="D74" s="3">
        <v>12</v>
      </c>
      <c r="E74" s="3">
        <v>72</v>
      </c>
      <c r="F74" s="3">
        <v>1</v>
      </c>
      <c r="G74" s="3">
        <v>6</v>
      </c>
      <c r="H74" s="3">
        <v>1</v>
      </c>
      <c r="I74" s="3">
        <f t="shared" si="36"/>
        <v>6</v>
      </c>
      <c r="J74" s="3">
        <v>7</v>
      </c>
      <c r="K74" s="3">
        <f t="shared" si="37"/>
        <v>42</v>
      </c>
      <c r="L74" s="3">
        <v>0</v>
      </c>
      <c r="M74" s="3">
        <f t="shared" si="38"/>
        <v>0</v>
      </c>
      <c r="N74" s="3">
        <v>0</v>
      </c>
      <c r="O74" s="3">
        <f t="shared" si="39"/>
        <v>0</v>
      </c>
      <c r="P74" s="9">
        <v>0</v>
      </c>
      <c r="Q74" s="9">
        <f t="shared" si="40"/>
        <v>0</v>
      </c>
      <c r="R74" s="9">
        <v>1</v>
      </c>
      <c r="S74" s="9">
        <f t="shared" si="41"/>
        <v>6</v>
      </c>
      <c r="T74" s="9">
        <v>0</v>
      </c>
      <c r="U74" s="9">
        <f t="shared" si="42"/>
        <v>0</v>
      </c>
      <c r="V74" s="9">
        <v>1</v>
      </c>
      <c r="W74" s="9">
        <f t="shared" si="43"/>
        <v>6</v>
      </c>
    </row>
    <row r="75" spans="1:23" ht="15.75" x14ac:dyDescent="0.25">
      <c r="A75" s="2"/>
      <c r="B75" s="2"/>
      <c r="C75" s="13">
        <f>C68+C69+C70+C71+C72+C73+C74</f>
        <v>1432</v>
      </c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9"/>
      <c r="Q75" s="9"/>
      <c r="R75" s="9"/>
      <c r="S75" s="9"/>
      <c r="T75" s="9"/>
      <c r="U75" s="9"/>
      <c r="V75" s="9"/>
      <c r="W75" s="9"/>
    </row>
    <row r="76" spans="1:23" x14ac:dyDescent="0.25">
      <c r="A76" s="2"/>
      <c r="B76" s="2"/>
      <c r="C76" s="2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9"/>
      <c r="Q76" s="9"/>
      <c r="R76" s="9"/>
      <c r="S76" s="9"/>
      <c r="T76" s="9"/>
      <c r="U76" s="9"/>
      <c r="V76" s="9"/>
      <c r="W76" s="9"/>
    </row>
    <row r="77" spans="1:23" x14ac:dyDescent="0.25">
      <c r="A77" s="2" t="s">
        <v>72</v>
      </c>
      <c r="B77" s="5" t="s">
        <v>67</v>
      </c>
      <c r="C77" s="10">
        <v>153</v>
      </c>
      <c r="D77" s="3">
        <v>0</v>
      </c>
      <c r="E77" s="3">
        <v>0</v>
      </c>
      <c r="F77" s="3">
        <v>5</v>
      </c>
      <c r="G77" s="3">
        <v>30</v>
      </c>
      <c r="H77" s="3">
        <v>6</v>
      </c>
      <c r="I77" s="3">
        <f t="shared" si="36"/>
        <v>36</v>
      </c>
      <c r="J77" s="3">
        <v>1</v>
      </c>
      <c r="K77" s="3">
        <f t="shared" si="37"/>
        <v>6</v>
      </c>
      <c r="L77" s="3">
        <v>1</v>
      </c>
      <c r="M77" s="3">
        <f t="shared" si="38"/>
        <v>6</v>
      </c>
      <c r="N77" s="3">
        <v>2</v>
      </c>
      <c r="O77" s="3">
        <f t="shared" si="39"/>
        <v>12</v>
      </c>
      <c r="P77" s="9">
        <v>1</v>
      </c>
      <c r="Q77" s="9">
        <f t="shared" ref="Q77:Q83" si="44">P77*$B$1</f>
        <v>6</v>
      </c>
      <c r="R77" s="9">
        <v>2</v>
      </c>
      <c r="S77" s="9">
        <f t="shared" ref="S77:S83" si="45">R77*$B$1</f>
        <v>12</v>
      </c>
      <c r="T77" s="9">
        <v>6</v>
      </c>
      <c r="U77" s="9">
        <f t="shared" ref="U77:U83" si="46">T77*$B$1</f>
        <v>36</v>
      </c>
      <c r="V77" s="9">
        <v>2</v>
      </c>
      <c r="W77" s="9">
        <f t="shared" ref="W77:W83" si="47">V77*$B$1</f>
        <v>12</v>
      </c>
    </row>
    <row r="78" spans="1:23" x14ac:dyDescent="0.25">
      <c r="A78" s="2" t="s">
        <v>72</v>
      </c>
      <c r="B78" s="5" t="s">
        <v>68</v>
      </c>
      <c r="C78" s="10">
        <v>90</v>
      </c>
      <c r="D78" s="3">
        <v>3</v>
      </c>
      <c r="E78" s="3">
        <v>18</v>
      </c>
      <c r="F78" s="3">
        <v>1</v>
      </c>
      <c r="G78" s="3">
        <v>6</v>
      </c>
      <c r="H78" s="3">
        <v>2</v>
      </c>
      <c r="I78" s="3">
        <f t="shared" si="36"/>
        <v>12</v>
      </c>
      <c r="J78" s="3">
        <v>0</v>
      </c>
      <c r="K78" s="3">
        <f t="shared" si="37"/>
        <v>0</v>
      </c>
      <c r="L78" s="3">
        <v>0</v>
      </c>
      <c r="M78" s="3">
        <f t="shared" si="38"/>
        <v>0</v>
      </c>
      <c r="N78" s="3">
        <v>0</v>
      </c>
      <c r="O78" s="3">
        <f t="shared" si="39"/>
        <v>0</v>
      </c>
      <c r="P78" s="9">
        <v>0</v>
      </c>
      <c r="Q78" s="9">
        <f t="shared" si="44"/>
        <v>0</v>
      </c>
      <c r="R78" s="9">
        <v>2</v>
      </c>
      <c r="S78" s="9">
        <f t="shared" si="45"/>
        <v>12</v>
      </c>
      <c r="T78" s="9">
        <v>0</v>
      </c>
      <c r="U78" s="9">
        <f t="shared" si="46"/>
        <v>0</v>
      </c>
      <c r="V78" s="9">
        <v>0</v>
      </c>
      <c r="W78" s="9">
        <f t="shared" si="47"/>
        <v>0</v>
      </c>
    </row>
    <row r="79" spans="1:23" x14ac:dyDescent="0.25">
      <c r="A79" s="2" t="s">
        <v>72</v>
      </c>
      <c r="B79" s="6" t="s">
        <v>69</v>
      </c>
      <c r="C79" s="10">
        <v>83</v>
      </c>
      <c r="D79" s="7">
        <v>0</v>
      </c>
      <c r="E79" s="7">
        <v>0</v>
      </c>
      <c r="F79" s="7">
        <v>0</v>
      </c>
      <c r="G79" s="7">
        <v>0</v>
      </c>
      <c r="H79" s="7">
        <v>1</v>
      </c>
      <c r="I79" s="3">
        <f t="shared" si="36"/>
        <v>6</v>
      </c>
      <c r="J79" s="7">
        <v>0</v>
      </c>
      <c r="K79" s="3">
        <f t="shared" si="37"/>
        <v>0</v>
      </c>
      <c r="L79" s="7">
        <v>0</v>
      </c>
      <c r="M79" s="3">
        <f t="shared" si="38"/>
        <v>0</v>
      </c>
      <c r="N79" s="7">
        <v>0</v>
      </c>
      <c r="O79" s="3">
        <f t="shared" si="39"/>
        <v>0</v>
      </c>
      <c r="P79" s="7">
        <v>0</v>
      </c>
      <c r="Q79" s="9">
        <f t="shared" si="44"/>
        <v>0</v>
      </c>
      <c r="R79" s="7">
        <v>0</v>
      </c>
      <c r="S79" s="9">
        <f t="shared" si="45"/>
        <v>0</v>
      </c>
      <c r="T79" s="7">
        <v>0</v>
      </c>
      <c r="U79" s="9">
        <f t="shared" si="46"/>
        <v>0</v>
      </c>
      <c r="V79" s="7">
        <v>0</v>
      </c>
      <c r="W79" s="9">
        <f t="shared" si="47"/>
        <v>0</v>
      </c>
    </row>
    <row r="80" spans="1:23" x14ac:dyDescent="0.25">
      <c r="A80" s="2" t="s">
        <v>72</v>
      </c>
      <c r="B80" s="8" t="s">
        <v>70</v>
      </c>
      <c r="C80" s="10">
        <v>55</v>
      </c>
      <c r="D80" s="3">
        <v>0</v>
      </c>
      <c r="E80" s="3">
        <v>0</v>
      </c>
      <c r="F80" s="3">
        <v>3</v>
      </c>
      <c r="G80" s="3">
        <v>18</v>
      </c>
      <c r="H80" s="3">
        <v>0</v>
      </c>
      <c r="I80" s="3">
        <f t="shared" si="36"/>
        <v>0</v>
      </c>
      <c r="J80" s="3">
        <v>0</v>
      </c>
      <c r="K80" s="3">
        <f t="shared" si="37"/>
        <v>0</v>
      </c>
      <c r="L80" s="3">
        <v>0</v>
      </c>
      <c r="M80" s="3">
        <f t="shared" si="38"/>
        <v>0</v>
      </c>
      <c r="N80" s="3">
        <v>0</v>
      </c>
      <c r="O80" s="3">
        <f t="shared" si="39"/>
        <v>0</v>
      </c>
      <c r="P80" s="9">
        <v>0</v>
      </c>
      <c r="Q80" s="9">
        <f t="shared" si="44"/>
        <v>0</v>
      </c>
      <c r="R80" s="9">
        <v>0</v>
      </c>
      <c r="S80" s="9">
        <f t="shared" si="45"/>
        <v>0</v>
      </c>
      <c r="T80" s="9">
        <v>0</v>
      </c>
      <c r="U80" s="9">
        <f t="shared" si="46"/>
        <v>0</v>
      </c>
      <c r="V80" s="9">
        <v>0</v>
      </c>
      <c r="W80" s="9">
        <f t="shared" si="47"/>
        <v>0</v>
      </c>
    </row>
    <row r="81" spans="1:23" ht="15.75" x14ac:dyDescent="0.25">
      <c r="A81" s="2"/>
      <c r="B81" s="8"/>
      <c r="C81" s="13">
        <f>C77+C78+C79+C80</f>
        <v>381</v>
      </c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</row>
    <row r="82" spans="1:23" x14ac:dyDescent="0.25">
      <c r="A82" s="2"/>
      <c r="B82" s="8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</row>
    <row r="83" spans="1:23" s="16" customFormat="1" ht="30" x14ac:dyDescent="0.25">
      <c r="A83" s="14" t="s">
        <v>90</v>
      </c>
      <c r="B83" s="17" t="s">
        <v>71</v>
      </c>
      <c r="C83" s="13">
        <v>2947</v>
      </c>
      <c r="D83" s="15">
        <v>55</v>
      </c>
      <c r="E83" s="15">
        <v>330</v>
      </c>
      <c r="F83" s="15">
        <v>14</v>
      </c>
      <c r="G83" s="15">
        <v>84</v>
      </c>
      <c r="H83" s="15">
        <v>7</v>
      </c>
      <c r="I83" s="15">
        <f t="shared" si="36"/>
        <v>42</v>
      </c>
      <c r="J83" s="15">
        <v>7</v>
      </c>
      <c r="K83" s="15">
        <f t="shared" si="37"/>
        <v>42</v>
      </c>
      <c r="L83" s="15">
        <v>6</v>
      </c>
      <c r="M83" s="15">
        <f t="shared" si="38"/>
        <v>36</v>
      </c>
      <c r="N83" s="15">
        <v>1</v>
      </c>
      <c r="O83" s="15">
        <f t="shared" si="39"/>
        <v>6</v>
      </c>
      <c r="P83" s="15">
        <v>1</v>
      </c>
      <c r="Q83" s="15">
        <f t="shared" si="44"/>
        <v>6</v>
      </c>
      <c r="R83" s="15">
        <v>1</v>
      </c>
      <c r="S83" s="15">
        <f t="shared" si="45"/>
        <v>6</v>
      </c>
      <c r="T83" s="15">
        <v>0</v>
      </c>
      <c r="U83" s="15">
        <f t="shared" si="46"/>
        <v>0</v>
      </c>
      <c r="V83" s="15">
        <v>0</v>
      </c>
      <c r="W83" s="15">
        <f t="shared" si="47"/>
        <v>0</v>
      </c>
    </row>
    <row r="85" spans="1:23" x14ac:dyDescent="0.25">
      <c r="C85" s="18">
        <f>C14+C26+C34+C39+C45+C54+C60+C66+C75+C81+C83</f>
        <v>14339</v>
      </c>
      <c r="D85" s="1">
        <f>SUM(D3:D83)</f>
        <v>236</v>
      </c>
      <c r="E85" s="1">
        <f>SUM(E3:E83)</f>
        <v>1416</v>
      </c>
      <c r="F85" s="1">
        <f>SUM(F3:F83)</f>
        <v>169</v>
      </c>
      <c r="G85" s="1">
        <f>SUM(G3:G83)</f>
        <v>1014</v>
      </c>
      <c r="H85" s="1">
        <f t="shared" ref="H85:O85" si="48">SUM(H3:H83)</f>
        <v>99</v>
      </c>
      <c r="I85" s="1">
        <f t="shared" si="48"/>
        <v>594</v>
      </c>
      <c r="J85" s="1">
        <f t="shared" si="48"/>
        <v>57</v>
      </c>
      <c r="K85" s="1">
        <f t="shared" si="48"/>
        <v>342</v>
      </c>
      <c r="L85" s="1">
        <f t="shared" si="48"/>
        <v>39</v>
      </c>
      <c r="M85" s="1">
        <f t="shared" si="48"/>
        <v>234</v>
      </c>
      <c r="N85" s="1">
        <f t="shared" si="48"/>
        <v>28</v>
      </c>
      <c r="O85" s="1">
        <f t="shared" si="48"/>
        <v>168</v>
      </c>
      <c r="P85" s="1">
        <f t="shared" ref="P85:Q85" si="49">SUM(P3:P83)</f>
        <v>37</v>
      </c>
      <c r="Q85" s="1">
        <f t="shared" si="49"/>
        <v>222</v>
      </c>
      <c r="R85" s="1">
        <f t="shared" ref="R85:S85" si="50">SUM(R3:R83)</f>
        <v>43</v>
      </c>
      <c r="S85" s="1">
        <f t="shared" si="50"/>
        <v>258</v>
      </c>
      <c r="T85" s="1">
        <f t="shared" ref="T85:U85" si="51">SUM(T3:T83)</f>
        <v>30</v>
      </c>
      <c r="U85" s="1">
        <f t="shared" si="51"/>
        <v>180</v>
      </c>
      <c r="V85" s="1">
        <f t="shared" ref="V85:W85" si="52">SUM(V3:V83)</f>
        <v>40</v>
      </c>
      <c r="W85" s="1">
        <f t="shared" si="52"/>
        <v>240</v>
      </c>
    </row>
    <row r="87" spans="1:23" x14ac:dyDescent="0.25">
      <c r="B87" s="2" t="s">
        <v>75</v>
      </c>
      <c r="C87" s="2"/>
      <c r="D87" s="3"/>
    </row>
    <row r="88" spans="1:23" x14ac:dyDescent="0.25">
      <c r="B88" s="2" t="s">
        <v>76</v>
      </c>
      <c r="C88" s="2"/>
      <c r="D88" s="3">
        <f>D85+F85+H85+J85+L85+N85+P85+R85+T85+V85</f>
        <v>778</v>
      </c>
    </row>
    <row r="89" spans="1:23" x14ac:dyDescent="0.25">
      <c r="B89" s="2" t="s">
        <v>77</v>
      </c>
      <c r="C89" s="2"/>
      <c r="D89" s="3">
        <f>E85+G85+I85+K85+M85+O85+Q85+S85+U85+W85</f>
        <v>4668</v>
      </c>
    </row>
  </sheetData>
  <mergeCells count="10">
    <mergeCell ref="D1:E1"/>
    <mergeCell ref="F1:G1"/>
    <mergeCell ref="H1:I1"/>
    <mergeCell ref="J1:K1"/>
    <mergeCell ref="L1:M1"/>
    <mergeCell ref="P1:Q1"/>
    <mergeCell ref="R1:S1"/>
    <mergeCell ref="T1:U1"/>
    <mergeCell ref="V1:W1"/>
    <mergeCell ref="N1:O1"/>
  </mergeCells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4"/>
  <sheetViews>
    <sheetView workbookViewId="0">
      <selection activeCell="J3" sqref="J3:M3"/>
    </sheetView>
  </sheetViews>
  <sheetFormatPr defaultRowHeight="15" x14ac:dyDescent="0.25"/>
  <cols>
    <col min="3" max="3" width="11.28515625" customWidth="1"/>
    <col min="4" max="4" width="19.42578125" customWidth="1"/>
    <col min="5" max="9" width="16.140625" bestFit="1" customWidth="1"/>
    <col min="10" max="11" width="16.140625" customWidth="1"/>
    <col min="12" max="13" width="16.140625" bestFit="1" customWidth="1"/>
  </cols>
  <sheetData>
    <row r="3" spans="3:13" x14ac:dyDescent="0.25">
      <c r="D3" t="s">
        <v>73</v>
      </c>
      <c r="E3" t="s">
        <v>74</v>
      </c>
      <c r="F3" t="s">
        <v>80</v>
      </c>
      <c r="G3" t="s">
        <v>81</v>
      </c>
      <c r="H3" t="s">
        <v>82</v>
      </c>
      <c r="I3" t="s">
        <v>83</v>
      </c>
      <c r="J3" t="s">
        <v>85</v>
      </c>
      <c r="K3" t="s">
        <v>86</v>
      </c>
      <c r="L3" t="s">
        <v>87</v>
      </c>
      <c r="M3" t="s">
        <v>88</v>
      </c>
    </row>
    <row r="4" spans="3:13" x14ac:dyDescent="0.25">
      <c r="C4" t="s">
        <v>76</v>
      </c>
      <c r="D4">
        <v>236</v>
      </c>
      <c r="E4">
        <v>169</v>
      </c>
      <c r="F4">
        <v>99</v>
      </c>
      <c r="G4">
        <v>57</v>
      </c>
      <c r="H4">
        <v>39</v>
      </c>
      <c r="I4">
        <v>28</v>
      </c>
      <c r="J4">
        <v>37</v>
      </c>
      <c r="K4">
        <v>43</v>
      </c>
      <c r="L4">
        <v>30</v>
      </c>
      <c r="M4">
        <v>40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4"/>
  <sheetViews>
    <sheetView workbookViewId="0">
      <selection activeCell="M25" sqref="M25"/>
    </sheetView>
  </sheetViews>
  <sheetFormatPr defaultRowHeight="15" x14ac:dyDescent="0.25"/>
  <cols>
    <col min="3" max="3" width="11.28515625" customWidth="1"/>
    <col min="4" max="4" width="19.42578125" customWidth="1"/>
    <col min="5" max="9" width="16.140625" bestFit="1" customWidth="1"/>
    <col min="13" max="13" width="16.140625" bestFit="1" customWidth="1"/>
  </cols>
  <sheetData>
    <row r="3" spans="3:13" x14ac:dyDescent="0.25">
      <c r="D3" t="s">
        <v>73</v>
      </c>
      <c r="E3" t="s">
        <v>74</v>
      </c>
      <c r="F3" t="s">
        <v>80</v>
      </c>
      <c r="G3" t="s">
        <v>81</v>
      </c>
      <c r="H3" t="s">
        <v>82</v>
      </c>
      <c r="I3" t="s">
        <v>83</v>
      </c>
      <c r="J3" t="s">
        <v>85</v>
      </c>
      <c r="K3" t="s">
        <v>86</v>
      </c>
      <c r="L3" t="s">
        <v>87</v>
      </c>
      <c r="M3" t="s">
        <v>88</v>
      </c>
    </row>
    <row r="4" spans="3:13" x14ac:dyDescent="0.25">
      <c r="C4" t="s">
        <v>84</v>
      </c>
      <c r="D4">
        <v>1416</v>
      </c>
      <c r="E4">
        <v>1014</v>
      </c>
      <c r="F4">
        <v>594</v>
      </c>
      <c r="G4">
        <v>342</v>
      </c>
      <c r="H4">
        <v>234</v>
      </c>
      <c r="I4">
        <v>168</v>
      </c>
      <c r="J4">
        <v>222</v>
      </c>
      <c r="K4">
        <v>258</v>
      </c>
      <c r="L4">
        <v>180</v>
      </c>
      <c r="M4">
        <v>240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4"/>
  <sheetViews>
    <sheetView tabSelected="1" workbookViewId="0">
      <selection activeCell="C29" sqref="C29"/>
    </sheetView>
  </sheetViews>
  <sheetFormatPr defaultRowHeight="15" x14ac:dyDescent="0.25"/>
  <cols>
    <col min="4" max="4" width="10.140625" bestFit="1" customWidth="1"/>
    <col min="7" max="7" width="13.140625" bestFit="1" customWidth="1"/>
    <col min="8" max="8" width="12.5703125" bestFit="1" customWidth="1"/>
    <col min="9" max="9" width="12" bestFit="1" customWidth="1"/>
    <col min="10" max="10" width="16" bestFit="1" customWidth="1"/>
    <col min="12" max="12" width="15" bestFit="1" customWidth="1"/>
  </cols>
  <sheetData>
    <row r="3" spans="3:13" x14ac:dyDescent="0.25">
      <c r="C3" s="19" t="s">
        <v>5</v>
      </c>
      <c r="D3" s="19" t="s">
        <v>24</v>
      </c>
      <c r="E3" s="19" t="s">
        <v>31</v>
      </c>
      <c r="F3" s="19" t="s">
        <v>35</v>
      </c>
      <c r="G3" s="19" t="s">
        <v>40</v>
      </c>
      <c r="H3" s="19" t="s">
        <v>49</v>
      </c>
      <c r="I3" s="19" t="s">
        <v>53</v>
      </c>
      <c r="J3" s="19" t="s">
        <v>58</v>
      </c>
      <c r="K3" s="19" t="s">
        <v>66</v>
      </c>
      <c r="L3" s="19" t="s">
        <v>72</v>
      </c>
      <c r="M3" s="20" t="s">
        <v>90</v>
      </c>
    </row>
    <row r="4" spans="3:13" x14ac:dyDescent="0.25">
      <c r="C4" s="2">
        <v>2249</v>
      </c>
      <c r="D4" s="2">
        <v>1535</v>
      </c>
      <c r="E4" s="2">
        <v>1567</v>
      </c>
      <c r="F4" s="2">
        <v>588</v>
      </c>
      <c r="G4" s="2">
        <v>252</v>
      </c>
      <c r="H4" s="2">
        <v>1412</v>
      </c>
      <c r="I4" s="2">
        <v>1480</v>
      </c>
      <c r="J4" s="2">
        <v>496</v>
      </c>
      <c r="K4" s="2">
        <v>1432</v>
      </c>
      <c r="L4" s="2">
        <v>381</v>
      </c>
      <c r="M4" s="2">
        <v>2947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სულ ხარჯვა</vt:lpstr>
      <vt:lpstr>პაციენტი</vt:lpstr>
      <vt:lpstr>დანამატი</vt:lpstr>
      <vt:lpstr>ბენეფიციარები-რეგიონებით</vt:lpstr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2017-02-24T08:57:29Z</dcterms:modified>
</cp:coreProperties>
</file>